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chi\Desktop\"/>
    </mc:Choice>
  </mc:AlternateContent>
  <xr:revisionPtr revIDLastSave="0" documentId="13_ncr:1_{E371066A-45EB-4574-BB8B-1F60F8432DE4}" xr6:coauthVersionLast="45" xr6:coauthVersionMax="45" xr10:uidLastSave="{00000000-0000-0000-0000-000000000000}"/>
  <bookViews>
    <workbookView xWindow="-120" yWindow="-120" windowWidth="29040" windowHeight="15840" activeTab="3" xr2:uid="{880E670F-247F-4D82-82FB-A1D3103DE599}"/>
  </bookViews>
  <sheets>
    <sheet name="判定シート（法人用）" sheetId="8" r:id="rId1"/>
    <sheet name="判定シート（個人事業用）" sheetId="9" r:id="rId2"/>
    <sheet name="法人用サンプル" sheetId="7" r:id="rId3"/>
    <sheet name="個人事業用サンプル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" i="5" l="1"/>
  <c r="N1" i="7"/>
  <c r="N1" i="9"/>
  <c r="N16" i="9" l="1"/>
  <c r="N17" i="9" s="1"/>
  <c r="M16" i="9"/>
  <c r="M17" i="9" s="1"/>
  <c r="L16" i="9"/>
  <c r="L17" i="9" s="1"/>
  <c r="K16" i="9"/>
  <c r="K17" i="9" s="1"/>
  <c r="J16" i="9"/>
  <c r="J17" i="9" s="1"/>
  <c r="I16" i="9"/>
  <c r="I17" i="9" s="1"/>
  <c r="H16" i="9"/>
  <c r="H17" i="9" s="1"/>
  <c r="G16" i="9"/>
  <c r="G17" i="9" s="1"/>
  <c r="F16" i="9"/>
  <c r="F17" i="9" s="1"/>
  <c r="E16" i="9"/>
  <c r="E17" i="9" s="1"/>
  <c r="D16" i="9"/>
  <c r="D17" i="9" s="1"/>
  <c r="C16" i="9"/>
  <c r="C17" i="9" s="1"/>
  <c r="N15" i="9"/>
  <c r="N18" i="9" s="1"/>
  <c r="M15" i="9"/>
  <c r="M18" i="9" s="1"/>
  <c r="L15" i="9"/>
  <c r="L18" i="9" s="1"/>
  <c r="K15" i="9"/>
  <c r="J15" i="9"/>
  <c r="J18" i="9" s="1"/>
  <c r="I15" i="9"/>
  <c r="I18" i="9" s="1"/>
  <c r="H15" i="9"/>
  <c r="H18" i="9" s="1"/>
  <c r="G15" i="9"/>
  <c r="G18" i="9" s="1"/>
  <c r="F15" i="9"/>
  <c r="F18" i="9" s="1"/>
  <c r="E15" i="9"/>
  <c r="E18" i="9" s="1"/>
  <c r="D15" i="9"/>
  <c r="D18" i="9" s="1"/>
  <c r="C15" i="9"/>
  <c r="C18" i="9" s="1"/>
  <c r="N10" i="9"/>
  <c r="N11" i="9" s="1"/>
  <c r="N19" i="9" s="1"/>
  <c r="M10" i="9"/>
  <c r="M11" i="9" s="1"/>
  <c r="M19" i="9" s="1"/>
  <c r="L10" i="9"/>
  <c r="L11" i="9" s="1"/>
  <c r="L19" i="9" s="1"/>
  <c r="K10" i="9"/>
  <c r="K11" i="9" s="1"/>
  <c r="K19" i="9" s="1"/>
  <c r="J10" i="9"/>
  <c r="J11" i="9" s="1"/>
  <c r="J19" i="9" s="1"/>
  <c r="I10" i="9"/>
  <c r="I11" i="9" s="1"/>
  <c r="I19" i="9" s="1"/>
  <c r="H10" i="9"/>
  <c r="H11" i="9" s="1"/>
  <c r="H19" i="9" s="1"/>
  <c r="G10" i="9"/>
  <c r="G11" i="9" s="1"/>
  <c r="G19" i="9" s="1"/>
  <c r="F10" i="9"/>
  <c r="F11" i="9" s="1"/>
  <c r="F19" i="9" s="1"/>
  <c r="E10" i="9"/>
  <c r="E11" i="9" s="1"/>
  <c r="E19" i="9" s="1"/>
  <c r="D10" i="9"/>
  <c r="D11" i="9" s="1"/>
  <c r="D19" i="9" s="1"/>
  <c r="C10" i="9"/>
  <c r="C11" i="9" s="1"/>
  <c r="C19" i="9" s="1"/>
  <c r="H4" i="9"/>
  <c r="N17" i="8"/>
  <c r="N18" i="8" s="1"/>
  <c r="M17" i="8"/>
  <c r="M18" i="8" s="1"/>
  <c r="L17" i="8"/>
  <c r="L18" i="8" s="1"/>
  <c r="K17" i="8"/>
  <c r="K18" i="8" s="1"/>
  <c r="J17" i="8"/>
  <c r="J18" i="8" s="1"/>
  <c r="I17" i="8"/>
  <c r="I18" i="8" s="1"/>
  <c r="H17" i="8"/>
  <c r="H18" i="8" s="1"/>
  <c r="G17" i="8"/>
  <c r="G18" i="8" s="1"/>
  <c r="F17" i="8"/>
  <c r="F18" i="8" s="1"/>
  <c r="E17" i="8"/>
  <c r="E18" i="8" s="1"/>
  <c r="D17" i="8"/>
  <c r="D18" i="8" s="1"/>
  <c r="C17" i="8"/>
  <c r="C18" i="8" s="1"/>
  <c r="N15" i="8"/>
  <c r="N16" i="8" s="1"/>
  <c r="N19" i="8" s="1"/>
  <c r="M15" i="8"/>
  <c r="M16" i="8" s="1"/>
  <c r="M19" i="8" s="1"/>
  <c r="L15" i="8"/>
  <c r="L16" i="8" s="1"/>
  <c r="L19" i="8" s="1"/>
  <c r="K15" i="8"/>
  <c r="K16" i="8" s="1"/>
  <c r="K19" i="8" s="1"/>
  <c r="J15" i="8"/>
  <c r="J16" i="8" s="1"/>
  <c r="J19" i="8" s="1"/>
  <c r="I15" i="8"/>
  <c r="I16" i="8" s="1"/>
  <c r="I19" i="8" s="1"/>
  <c r="H15" i="8"/>
  <c r="H16" i="8" s="1"/>
  <c r="H19" i="8" s="1"/>
  <c r="G15" i="8"/>
  <c r="G16" i="8" s="1"/>
  <c r="G19" i="8" s="1"/>
  <c r="F15" i="8"/>
  <c r="F16" i="8" s="1"/>
  <c r="F19" i="8" s="1"/>
  <c r="E15" i="8"/>
  <c r="E16" i="8" s="1"/>
  <c r="E19" i="8" s="1"/>
  <c r="D15" i="8"/>
  <c r="D16" i="8" s="1"/>
  <c r="D19" i="8" s="1"/>
  <c r="C15" i="8"/>
  <c r="C16" i="8" s="1"/>
  <c r="C19" i="8" s="1"/>
  <c r="N11" i="8"/>
  <c r="N12" i="8" s="1"/>
  <c r="N20" i="8" s="1"/>
  <c r="M11" i="8"/>
  <c r="M12" i="8" s="1"/>
  <c r="M20" i="8" s="1"/>
  <c r="L11" i="8"/>
  <c r="L12" i="8" s="1"/>
  <c r="L20" i="8" s="1"/>
  <c r="K11" i="8"/>
  <c r="K12" i="8" s="1"/>
  <c r="K20" i="8" s="1"/>
  <c r="J11" i="8"/>
  <c r="J12" i="8" s="1"/>
  <c r="J20" i="8" s="1"/>
  <c r="I11" i="8"/>
  <c r="I12" i="8" s="1"/>
  <c r="I20" i="8" s="1"/>
  <c r="H11" i="8"/>
  <c r="H12" i="8" s="1"/>
  <c r="H20" i="8" s="1"/>
  <c r="G11" i="8"/>
  <c r="G12" i="8" s="1"/>
  <c r="G20" i="8" s="1"/>
  <c r="F11" i="8"/>
  <c r="F12" i="8" s="1"/>
  <c r="F20" i="8" s="1"/>
  <c r="E11" i="8"/>
  <c r="E12" i="8" s="1"/>
  <c r="E20" i="8" s="1"/>
  <c r="D11" i="8"/>
  <c r="D12" i="8" s="1"/>
  <c r="D20" i="8" s="1"/>
  <c r="C11" i="8"/>
  <c r="C12" i="8" s="1"/>
  <c r="C20" i="8" s="1"/>
  <c r="K18" i="9" l="1"/>
  <c r="H4" i="5"/>
  <c r="H11" i="7" l="1"/>
  <c r="H12" i="7" s="1"/>
  <c r="H5" i="7" l="1"/>
  <c r="N17" i="7" l="1"/>
  <c r="N18" i="7" s="1"/>
  <c r="M17" i="7"/>
  <c r="M18" i="7" s="1"/>
  <c r="L17" i="7"/>
  <c r="L18" i="7" s="1"/>
  <c r="K17" i="7"/>
  <c r="K18" i="7" s="1"/>
  <c r="J17" i="7"/>
  <c r="J18" i="7" s="1"/>
  <c r="I17" i="7"/>
  <c r="I18" i="7" s="1"/>
  <c r="H17" i="7"/>
  <c r="H18" i="7" s="1"/>
  <c r="G17" i="7"/>
  <c r="G18" i="7" s="1"/>
  <c r="F17" i="7"/>
  <c r="F18" i="7" s="1"/>
  <c r="E17" i="7"/>
  <c r="E18" i="7" s="1"/>
  <c r="D17" i="7"/>
  <c r="D18" i="7" s="1"/>
  <c r="C17" i="7"/>
  <c r="C18" i="7" s="1"/>
  <c r="N15" i="7"/>
  <c r="N16" i="7" s="1"/>
  <c r="N19" i="7" s="1"/>
  <c r="M15" i="7"/>
  <c r="M16" i="7" s="1"/>
  <c r="M19" i="7" s="1"/>
  <c r="L15" i="7"/>
  <c r="L16" i="7" s="1"/>
  <c r="L19" i="7" s="1"/>
  <c r="K15" i="7"/>
  <c r="K16" i="7" s="1"/>
  <c r="K19" i="7" s="1"/>
  <c r="J15" i="7"/>
  <c r="J16" i="7" s="1"/>
  <c r="I15" i="7"/>
  <c r="I16" i="7" s="1"/>
  <c r="H15" i="7"/>
  <c r="H16" i="7" s="1"/>
  <c r="H19" i="7" s="1"/>
  <c r="G15" i="7"/>
  <c r="G16" i="7" s="1"/>
  <c r="G19" i="7" s="1"/>
  <c r="F15" i="7"/>
  <c r="F16" i="7" s="1"/>
  <c r="E15" i="7"/>
  <c r="E16" i="7" s="1"/>
  <c r="D15" i="7"/>
  <c r="D16" i="7" s="1"/>
  <c r="D19" i="7" s="1"/>
  <c r="C15" i="7"/>
  <c r="C16" i="7" s="1"/>
  <c r="N11" i="7"/>
  <c r="M11" i="7"/>
  <c r="L11" i="7"/>
  <c r="K11" i="7"/>
  <c r="J11" i="7"/>
  <c r="J12" i="7" s="1"/>
  <c r="I11" i="7"/>
  <c r="I12" i="7" s="1"/>
  <c r="G11" i="7"/>
  <c r="G12" i="7" s="1"/>
  <c r="F11" i="7"/>
  <c r="F12" i="7" s="1"/>
  <c r="E11" i="7"/>
  <c r="E12" i="7" s="1"/>
  <c r="D11" i="7"/>
  <c r="C11" i="7"/>
  <c r="C12" i="7" s="1"/>
  <c r="K12" i="7" l="1"/>
  <c r="K20" i="7" s="1"/>
  <c r="L12" i="7"/>
  <c r="L20" i="7" s="1"/>
  <c r="M12" i="7"/>
  <c r="M20" i="7" s="1"/>
  <c r="D12" i="7"/>
  <c r="D20" i="7" s="1"/>
  <c r="N12" i="7"/>
  <c r="N20" i="7" s="1"/>
  <c r="E19" i="7"/>
  <c r="E20" i="7" s="1"/>
  <c r="H20" i="7"/>
  <c r="G20" i="7"/>
  <c r="J19" i="7"/>
  <c r="J20" i="7" s="1"/>
  <c r="C19" i="7"/>
  <c r="C20" i="7" s="1"/>
  <c r="I19" i="7"/>
  <c r="I20" i="7" s="1"/>
  <c r="F19" i="7"/>
  <c r="F20" i="7" s="1"/>
  <c r="D15" i="5"/>
  <c r="E15" i="5"/>
  <c r="F15" i="5"/>
  <c r="G15" i="5"/>
  <c r="H15" i="5"/>
  <c r="I15" i="5"/>
  <c r="J15" i="5"/>
  <c r="K15" i="5"/>
  <c r="L15" i="5"/>
  <c r="M15" i="5"/>
  <c r="N15" i="5"/>
  <c r="C15" i="5"/>
  <c r="F16" i="5" l="1"/>
  <c r="F17" i="5" s="1"/>
  <c r="C10" i="5"/>
  <c r="C11" i="5" s="1"/>
  <c r="D10" i="5"/>
  <c r="E10" i="5"/>
  <c r="E11" i="5" s="1"/>
  <c r="H10" i="5"/>
  <c r="H11" i="5" s="1"/>
  <c r="I10" i="5"/>
  <c r="I11" i="5" s="1"/>
  <c r="J10" i="5"/>
  <c r="J11" i="5" s="1"/>
  <c r="K10" i="5"/>
  <c r="L10" i="5"/>
  <c r="M10" i="5"/>
  <c r="N10" i="5"/>
  <c r="G10" i="5"/>
  <c r="G11" i="5" s="1"/>
  <c r="M11" i="5" l="1"/>
  <c r="M19" i="5" s="1"/>
  <c r="L11" i="5"/>
  <c r="L19" i="5" s="1"/>
  <c r="K11" i="5"/>
  <c r="K19" i="5" s="1"/>
  <c r="N11" i="5"/>
  <c r="N19" i="5" s="1"/>
  <c r="D11" i="5"/>
  <c r="D19" i="5" s="1"/>
  <c r="C19" i="5"/>
  <c r="N16" i="5"/>
  <c r="N17" i="5" s="1"/>
  <c r="D16" i="5"/>
  <c r="D17" i="5" s="1"/>
  <c r="E16" i="5"/>
  <c r="E17" i="5" s="1"/>
  <c r="G16" i="5"/>
  <c r="G17" i="5" s="1"/>
  <c r="H16" i="5"/>
  <c r="H17" i="5" s="1"/>
  <c r="I16" i="5"/>
  <c r="I17" i="5" s="1"/>
  <c r="J16" i="5"/>
  <c r="J17" i="5" s="1"/>
  <c r="K16" i="5"/>
  <c r="K17" i="5" s="1"/>
  <c r="L16" i="5"/>
  <c r="L17" i="5" s="1"/>
  <c r="M16" i="5"/>
  <c r="M17" i="5" s="1"/>
  <c r="C16" i="5"/>
  <c r="C17" i="5" s="1"/>
  <c r="F10" i="5"/>
  <c r="F11" i="5" s="1"/>
  <c r="I18" i="5" l="1"/>
  <c r="I19" i="5" s="1"/>
  <c r="F18" i="5"/>
  <c r="L18" i="5"/>
  <c r="J18" i="5"/>
  <c r="J19" i="5" s="1"/>
  <c r="K18" i="5"/>
  <c r="M18" i="5"/>
  <c r="N18" i="5"/>
  <c r="G18" i="5"/>
  <c r="G19" i="5" s="1"/>
  <c r="D18" i="5"/>
  <c r="H18" i="5"/>
  <c r="H19" i="5" s="1"/>
  <c r="C18" i="5"/>
  <c r="E18" i="5"/>
  <c r="E19" i="5" s="1"/>
  <c r="F19" i="5" l="1"/>
</calcChain>
</file>

<file path=xl/sharedStrings.xml><?xml version="1.0" encoding="utf-8"?>
<sst xmlns="http://schemas.openxmlformats.org/spreadsheetml/2006/main" count="120" uniqueCount="38">
  <si>
    <t>判定</t>
    <rPh sb="0" eb="2">
      <t>ハンテイ</t>
    </rPh>
    <phoneticPr fontId="2"/>
  </si>
  <si>
    <t>前年比</t>
    <rPh sb="0" eb="3">
      <t>ゼンネンヒ</t>
    </rPh>
    <phoneticPr fontId="2"/>
  </si>
  <si>
    <t>※予測金額であり、給付金額を保証するものではありません。</t>
    <rPh sb="1" eb="3">
      <t>ヨソク</t>
    </rPh>
    <rPh sb="3" eb="5">
      <t>キンガク</t>
    </rPh>
    <rPh sb="9" eb="11">
      <t>キュウフ</t>
    </rPh>
    <rPh sb="11" eb="13">
      <t>キンガク</t>
    </rPh>
    <rPh sb="14" eb="16">
      <t>ホショウ</t>
    </rPh>
    <phoneticPr fontId="2"/>
  </si>
  <si>
    <t>https://www.meti.go.jp/covid-19/jizokuka-qa.html</t>
  </si>
  <si>
    <t>※参考サイト</t>
    <rPh sb="1" eb="3">
      <t>サンコウ</t>
    </rPh>
    <phoneticPr fontId="2"/>
  </si>
  <si>
    <t>対象月売上</t>
    <rPh sb="0" eb="2">
      <t>タイショウ</t>
    </rPh>
    <rPh sb="2" eb="3">
      <t>ツキ</t>
    </rPh>
    <rPh sb="3" eb="5">
      <t>ウリアゲ</t>
    </rPh>
    <phoneticPr fontId="2"/>
  </si>
  <si>
    <t>決算月：</t>
    <rPh sb="0" eb="2">
      <t>ケッサン</t>
    </rPh>
    <rPh sb="2" eb="3">
      <t>ツキ</t>
    </rPh>
    <phoneticPr fontId="2"/>
  </si>
  <si>
    <t>種別：</t>
    <rPh sb="0" eb="2">
      <t>シュベツ</t>
    </rPh>
    <phoneticPr fontId="2"/>
  </si>
  <si>
    <t>個人事業用</t>
    <rPh sb="0" eb="2">
      <t>コジン</t>
    </rPh>
    <rPh sb="2" eb="5">
      <t>ジギョウヨウ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</si>
  <si>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</si>
  <si>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</si>
  <si>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差額（A-B)</t>
    <rPh sb="0" eb="2">
      <t>サガク</t>
    </rPh>
    <phoneticPr fontId="2"/>
  </si>
  <si>
    <t>前年度売上（A)</t>
    <rPh sb="0" eb="3">
      <t>ゼンネンド</t>
    </rPh>
    <rPh sb="3" eb="5">
      <t>ウリアゲ</t>
    </rPh>
    <phoneticPr fontId="2"/>
  </si>
  <si>
    <t>対象月売上×12（B)</t>
    <rPh sb="0" eb="2">
      <t>タイショウ</t>
    </rPh>
    <rPh sb="2" eb="3">
      <t>ツキ</t>
    </rPh>
    <rPh sb="3" eb="5">
      <t>ウリアゲ</t>
    </rPh>
    <phoneticPr fontId="2"/>
  </si>
  <si>
    <t>法人用</t>
    <rPh sb="0" eb="2">
      <t>ホウジン</t>
    </rPh>
    <rPh sb="2" eb="3">
      <t>ヨウ</t>
    </rPh>
    <phoneticPr fontId="2"/>
  </si>
  <si>
    <t>対象月</t>
    <rPh sb="0" eb="2">
      <t>タイショウ</t>
    </rPh>
    <rPh sb="2" eb="3">
      <t>ツキ</t>
    </rPh>
    <phoneticPr fontId="2"/>
  </si>
  <si>
    <t>売上高：</t>
    <rPh sb="0" eb="2">
      <t>ウリアゲ</t>
    </rPh>
    <rPh sb="2" eb="3">
      <t>ダカ</t>
    </rPh>
    <phoneticPr fontId="2"/>
  </si>
  <si>
    <t>2019年売上（A)</t>
    <rPh sb="4" eb="5">
      <t>ネン</t>
    </rPh>
    <rPh sb="5" eb="7">
      <t>ウリアゲ</t>
    </rPh>
    <phoneticPr fontId="2"/>
  </si>
  <si>
    <t>2019年分</t>
    <rPh sb="4" eb="5">
      <t>ネン</t>
    </rPh>
    <rPh sb="5" eb="6">
      <t>ブン</t>
    </rPh>
    <phoneticPr fontId="2"/>
  </si>
  <si>
    <t>●給付額算定</t>
    <rPh sb="1" eb="4">
      <t>キュウフガク</t>
    </rPh>
    <rPh sb="4" eb="6">
      <t>サンテイ</t>
    </rPh>
    <phoneticPr fontId="2"/>
  </si>
  <si>
    <t>判定対象事業者：</t>
    <rPh sb="0" eb="2">
      <t>ハンテイ</t>
    </rPh>
    <rPh sb="2" eb="4">
      <t>タイショウ</t>
    </rPh>
    <rPh sb="4" eb="7">
      <t>ジギョウシャ</t>
    </rPh>
    <phoneticPr fontId="2"/>
  </si>
  <si>
    <t>A社</t>
    <rPh sb="1" eb="2">
      <t>シャ</t>
    </rPh>
    <phoneticPr fontId="2"/>
  </si>
  <si>
    <t>浦島太郎</t>
    <rPh sb="0" eb="2">
      <t>ウラシマ</t>
    </rPh>
    <rPh sb="2" eb="4">
      <t>タロウ</t>
    </rPh>
    <phoneticPr fontId="2"/>
  </si>
  <si>
    <t>持続化給付金判定シート</t>
    <rPh sb="0" eb="2">
      <t>ジゾク</t>
    </rPh>
    <rPh sb="2" eb="3">
      <t>カ</t>
    </rPh>
    <rPh sb="3" eb="6">
      <t>キュウフキン</t>
    </rPh>
    <rPh sb="6" eb="8">
      <t>ハンテイ</t>
    </rPh>
    <phoneticPr fontId="2"/>
  </si>
  <si>
    <t>月</t>
    <rPh sb="0" eb="1">
      <t>ガツ</t>
    </rPh>
    <phoneticPr fontId="2"/>
  </si>
  <si>
    <t>月</t>
    <rPh sb="0" eb="1">
      <t>ツキ</t>
    </rPh>
    <phoneticPr fontId="2"/>
  </si>
  <si>
    <t>2019/〇期</t>
    <rPh sb="6" eb="7">
      <t>キ</t>
    </rPh>
    <phoneticPr fontId="2"/>
  </si>
  <si>
    <t>2020/〇期</t>
    <rPh sb="6" eb="7">
      <t>キ</t>
    </rPh>
    <phoneticPr fontId="2"/>
  </si>
  <si>
    <t>決算書</t>
    <rPh sb="0" eb="3">
      <t>ケッサンショ</t>
    </rPh>
    <phoneticPr fontId="2"/>
  </si>
  <si>
    <t>集計</t>
    <rPh sb="0" eb="2">
      <t>シュウケイ</t>
    </rPh>
    <phoneticPr fontId="2"/>
  </si>
  <si>
    <t>＊集計欄は下記シートから各自で集計（検算用）</t>
    <rPh sb="1" eb="3">
      <t>シュウケイ</t>
    </rPh>
    <rPh sb="3" eb="4">
      <t>ラン</t>
    </rPh>
    <rPh sb="5" eb="7">
      <t>カキ</t>
    </rPh>
    <rPh sb="12" eb="14">
      <t>カクジ</t>
    </rPh>
    <rPh sb="15" eb="17">
      <t>シュウケイ</t>
    </rPh>
    <rPh sb="18" eb="21">
      <t>ケンザンヨウ</t>
    </rPh>
    <phoneticPr fontId="2"/>
  </si>
  <si>
    <t>※該当しない場合は特例計算もございます。</t>
    <rPh sb="1" eb="3">
      <t>ガイトウ</t>
    </rPh>
    <rPh sb="6" eb="8">
      <t>バアイ</t>
    </rPh>
    <rPh sb="9" eb="11">
      <t>トクレイ</t>
    </rPh>
    <rPh sb="11" eb="13">
      <t>ケイサン</t>
    </rPh>
    <phoneticPr fontId="2"/>
  </si>
  <si>
    <t>限度額：</t>
    <rPh sb="0" eb="2">
      <t>ゲンド</t>
    </rPh>
    <rPh sb="2" eb="3">
      <t>ガク</t>
    </rPh>
    <phoneticPr fontId="2"/>
  </si>
  <si>
    <t>円</t>
    <rPh sb="0" eb="1">
      <t>エン</t>
    </rPh>
    <phoneticPr fontId="2"/>
  </si>
  <si>
    <t>●対象判定</t>
    <rPh sb="1" eb="3">
      <t>タイショウ</t>
    </rPh>
    <rPh sb="3" eb="5">
      <t>ハンテイ</t>
    </rPh>
    <phoneticPr fontId="2"/>
  </si>
  <si>
    <t>*決算月を入力することで前年度売上（A)が自動調整</t>
    <rPh sb="1" eb="3">
      <t>ケッサン</t>
    </rPh>
    <rPh sb="3" eb="4">
      <t>ツキ</t>
    </rPh>
    <rPh sb="5" eb="7">
      <t>ニュウリョク</t>
    </rPh>
    <rPh sb="12" eb="15">
      <t>ゼンネンド</t>
    </rPh>
    <rPh sb="15" eb="17">
      <t>ウリアゲ</t>
    </rPh>
    <rPh sb="21" eb="23">
      <t>ジドウ</t>
    </rPh>
    <rPh sb="23" eb="25">
      <t>チョウセイ</t>
    </rPh>
    <phoneticPr fontId="2"/>
  </si>
  <si>
    <t>給付額</t>
    <rPh sb="0" eb="3">
      <t>キュウフガク</t>
    </rPh>
    <phoneticPr fontId="2"/>
  </si>
  <si>
    <t>給付額</t>
    <rPh sb="0" eb="2">
      <t>キュウフ</t>
    </rPh>
    <rPh sb="2" eb="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</si>
</sst>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yyyy/m/d\ &quot;改&quot;&quot;訂&quot;&quot;版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5A5A5"/>
      </patternFill>
    </fill>
    <fill>
      <patternFill patternType="solid">
        <fgColor theme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38" fontId="4" fillId="2" borderId="1" xfId="1" applyFont="1" applyFill="1" applyBorder="1" applyProtection="1">
      <alignment vertical="center"/>
      <protection locked="0"/>
    </xf>
    <xf numFmtId="176" fontId="4" fillId="2" borderId="0" xfId="2" applyNumberFormat="1" applyFont="1" applyFill="1">
      <alignment vertical="center"/>
    </xf>
    <xf numFmtId="0" fontId="5" fillId="2" borderId="0" xfId="3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0" xfId="0" applyFont="1" applyFill="1" applyBorder="1">
      <alignment vertical="center"/>
    </xf>
    <xf numFmtId="38" fontId="4" fillId="3" borderId="1" xfId="1" applyFont="1" applyFill="1" applyBorder="1" applyAlignment="1">
      <alignment horizontal="right" vertical="center"/>
    </xf>
    <xf numFmtId="38" fontId="4" fillId="3" borderId="1" xfId="1" applyFont="1" applyFill="1" applyBorder="1">
      <alignment vertical="center"/>
    </xf>
    <xf numFmtId="9" fontId="4" fillId="3" borderId="1" xfId="2" applyFont="1" applyFill="1" applyBorder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38" fontId="4" fillId="2" borderId="1" xfId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7" fontId="4" fillId="2" borderId="1" xfId="0" applyNumberFormat="1" applyFont="1" applyFill="1" applyBorder="1" applyAlignment="1">
      <alignment horizontal="center" vertical="center"/>
    </xf>
    <xf numFmtId="38" fontId="4" fillId="2" borderId="0" xfId="0" applyNumberFormat="1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38" fontId="4" fillId="2" borderId="1" xfId="1" applyFont="1" applyFill="1" applyBorder="1">
      <alignment vertical="center"/>
    </xf>
    <xf numFmtId="38" fontId="4" fillId="2" borderId="0" xfId="1" applyFont="1" applyFill="1">
      <alignment vertical="center"/>
    </xf>
    <xf numFmtId="0" fontId="4" fillId="2" borderId="0" xfId="0" applyFont="1" applyFill="1" applyAlignment="1">
      <alignment horizontal="center" vertical="center"/>
    </xf>
    <xf numFmtId="38" fontId="4" fillId="2" borderId="1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4" xfId="0" applyFont="1" applyFill="1" applyBorder="1">
      <alignment vertical="center"/>
    </xf>
    <xf numFmtId="38" fontId="4" fillId="3" borderId="1" xfId="0" applyNumberFormat="1" applyFont="1" applyFill="1" applyBorder="1" applyAlignment="1">
      <alignment vertical="center"/>
    </xf>
    <xf numFmtId="38" fontId="6" fillId="2" borderId="0" xfId="1" applyFont="1" applyFill="1" applyAlignment="1">
      <alignment vertical="center"/>
    </xf>
    <xf numFmtId="176" fontId="4" fillId="3" borderId="1" xfId="2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38" fontId="4" fillId="2" borderId="0" xfId="1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10" fillId="2" borderId="3" xfId="0" applyFont="1" applyFill="1" applyBorder="1" applyAlignment="1">
      <alignment vertical="center"/>
    </xf>
    <xf numFmtId="38" fontId="4" fillId="3" borderId="4" xfId="1" applyFont="1" applyFill="1" applyBorder="1">
      <alignment vertical="center"/>
    </xf>
    <xf numFmtId="0" fontId="4" fillId="2" borderId="7" xfId="0" applyFont="1" applyFill="1" applyBorder="1">
      <alignment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9" xfId="1" applyFont="1" applyFill="1" applyBorder="1" applyAlignment="1">
      <alignment horizontal="right" vertical="center"/>
    </xf>
    <xf numFmtId="38" fontId="9" fillId="3" borderId="8" xfId="0" applyNumberFormat="1" applyFont="1" applyFill="1" applyBorder="1" applyAlignment="1">
      <alignment horizontal="right" vertical="center"/>
    </xf>
    <xf numFmtId="177" fontId="10" fillId="2" borderId="0" xfId="0" applyNumberFormat="1" applyFont="1" applyFill="1" applyAlignment="1">
      <alignment vertical="center"/>
    </xf>
  </cellXfs>
  <cellStyles count="6">
    <cellStyle name="アクセント 5" xfId="5" builtinId="45" hidden="1"/>
    <cellStyle name="チェック セル" xfId="4" builtinId="23" hidden="1"/>
    <cellStyle name="パーセント" xfId="2" builtinId="5"/>
    <cellStyle name="ハイパーリンク" xfId="3" builtinId="8"/>
    <cellStyle name="桁区切り" xfId="1" builtinId="6"/>
    <cellStyle name="標準" xfId="0" builtinId="0"/>
  </cellStyles>
  <dxfs count="16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ti.go.jp/covid-19/jizokuka-qa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ti.go.jp/covid-19/jizokuka-qa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ti.go.jp/covid-19/jizokuka-qa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ti.go.jp/covid-19/jizokuka-q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65C7D-680F-4187-9613-5B0CF944F292}">
  <sheetPr>
    <pageSetUpPr fitToPage="1"/>
  </sheetPr>
  <dimension ref="B1:N24"/>
  <sheetViews>
    <sheetView zoomScaleNormal="100" workbookViewId="0"/>
  </sheetViews>
  <sheetFormatPr defaultRowHeight="21" customHeight="1" x14ac:dyDescent="0.4"/>
  <cols>
    <col min="1" max="1" width="3" style="1" customWidth="1"/>
    <col min="2" max="2" width="26.25" style="1" customWidth="1"/>
    <col min="3" max="14" width="14.25" style="1" customWidth="1"/>
    <col min="15" max="16384" width="9" style="1"/>
  </cols>
  <sheetData>
    <row r="1" spans="2:14" ht="21" customHeight="1" x14ac:dyDescent="0.4">
      <c r="B1" s="2" t="s">
        <v>23</v>
      </c>
      <c r="C1" s="2"/>
      <c r="N1" s="42">
        <v>43960</v>
      </c>
    </row>
    <row r="2" spans="2:14" ht="21" customHeight="1" x14ac:dyDescent="0.4">
      <c r="B2" s="11" t="s">
        <v>7</v>
      </c>
      <c r="C2" s="21" t="s">
        <v>14</v>
      </c>
      <c r="D2" s="3"/>
      <c r="F2" s="3" t="s">
        <v>16</v>
      </c>
      <c r="J2" s="2"/>
      <c r="K2" s="2"/>
      <c r="M2" s="3"/>
    </row>
    <row r="3" spans="2:14" ht="21" customHeight="1" x14ac:dyDescent="0.4">
      <c r="B3" s="11" t="s">
        <v>32</v>
      </c>
      <c r="C3" s="34">
        <v>2000000</v>
      </c>
      <c r="D3" s="3" t="s">
        <v>33</v>
      </c>
      <c r="F3" s="6"/>
      <c r="G3" s="5" t="s">
        <v>28</v>
      </c>
      <c r="H3" s="5" t="s">
        <v>29</v>
      </c>
      <c r="J3" s="27"/>
      <c r="K3" s="2"/>
      <c r="M3" s="3"/>
    </row>
    <row r="4" spans="2:14" ht="21" customHeight="1" x14ac:dyDescent="0.4">
      <c r="B4" s="11" t="s">
        <v>20</v>
      </c>
      <c r="C4" s="15"/>
      <c r="D4" s="4"/>
      <c r="E4" s="11"/>
      <c r="F4" s="19" t="s">
        <v>26</v>
      </c>
      <c r="G4" s="16"/>
      <c r="H4" s="25"/>
      <c r="J4" s="32"/>
      <c r="K4" s="27"/>
    </row>
    <row r="5" spans="2:14" ht="21" customHeight="1" x14ac:dyDescent="0.4">
      <c r="B5" s="11" t="s">
        <v>6</v>
      </c>
      <c r="C5" s="15"/>
      <c r="D5" s="4" t="s">
        <v>24</v>
      </c>
      <c r="F5" s="5" t="s">
        <v>27</v>
      </c>
      <c r="G5" s="7"/>
      <c r="H5" s="22"/>
      <c r="I5" s="26"/>
      <c r="J5" s="32"/>
      <c r="K5" s="27"/>
    </row>
    <row r="6" spans="2:14" ht="21" customHeight="1" x14ac:dyDescent="0.4">
      <c r="C6" s="35" t="s">
        <v>35</v>
      </c>
      <c r="H6" s="36" t="s">
        <v>30</v>
      </c>
    </row>
    <row r="7" spans="2:14" ht="21" customHeight="1" x14ac:dyDescent="0.4">
      <c r="B7" s="1" t="s">
        <v>34</v>
      </c>
    </row>
    <row r="8" spans="2:14" ht="21" customHeight="1" x14ac:dyDescent="0.4">
      <c r="B8" s="17" t="s">
        <v>25</v>
      </c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  <c r="J8" s="15">
        <v>8</v>
      </c>
      <c r="K8" s="15">
        <v>9</v>
      </c>
      <c r="L8" s="15">
        <v>10</v>
      </c>
      <c r="M8" s="15">
        <v>11</v>
      </c>
      <c r="N8" s="15">
        <v>12</v>
      </c>
    </row>
    <row r="9" spans="2:14" ht="21" customHeight="1" x14ac:dyDescent="0.4">
      <c r="B9" s="6" t="s">
        <v>9</v>
      </c>
      <c r="C9" s="7"/>
      <c r="D9" s="7"/>
      <c r="E9" s="7"/>
      <c r="F9" s="7"/>
      <c r="G9" s="7"/>
      <c r="H9" s="7"/>
      <c r="I9" s="7"/>
      <c r="J9" s="7">
        <v>500000</v>
      </c>
      <c r="K9" s="7">
        <v>500000</v>
      </c>
      <c r="L9" s="7">
        <v>500000</v>
      </c>
      <c r="M9" s="7">
        <v>450000</v>
      </c>
      <c r="N9" s="7">
        <v>400000</v>
      </c>
    </row>
    <row r="10" spans="2:14" ht="21" customHeight="1" x14ac:dyDescent="0.4">
      <c r="B10" s="6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ht="21" customHeight="1" x14ac:dyDescent="0.4">
      <c r="B11" s="10" t="s">
        <v>1</v>
      </c>
      <c r="C11" s="14" t="e">
        <f>C10/C9</f>
        <v>#DIV/0!</v>
      </c>
      <c r="D11" s="14" t="e">
        <f t="shared" ref="D11:N11" si="0">D10/D9</f>
        <v>#DIV/0!</v>
      </c>
      <c r="E11" s="14" t="e">
        <f t="shared" si="0"/>
        <v>#DIV/0!</v>
      </c>
      <c r="F11" s="14" t="e">
        <f t="shared" si="0"/>
        <v>#DIV/0!</v>
      </c>
      <c r="G11" s="14" t="e">
        <f t="shared" si="0"/>
        <v>#DIV/0!</v>
      </c>
      <c r="H11" s="14" t="e">
        <f t="shared" si="0"/>
        <v>#DIV/0!</v>
      </c>
      <c r="I11" s="14" t="e">
        <f t="shared" si="0"/>
        <v>#DIV/0!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</row>
    <row r="12" spans="2:14" ht="21" customHeight="1" x14ac:dyDescent="0.4">
      <c r="B12" s="6" t="s">
        <v>0</v>
      </c>
      <c r="C12" s="31" t="e">
        <f>IF(C11&gt;0.5,"－",IF(C11=0,"－","対象"))</f>
        <v>#DIV/0!</v>
      </c>
      <c r="D12" s="31" t="e">
        <f t="shared" ref="D12:N12" si="1">IF(D11&gt;0.5,"－",IF(D11=0,"－","対象"))</f>
        <v>#DIV/0!</v>
      </c>
      <c r="E12" s="31" t="e">
        <f t="shared" si="1"/>
        <v>#DIV/0!</v>
      </c>
      <c r="F12" s="31" t="e">
        <f t="shared" si="1"/>
        <v>#DIV/0!</v>
      </c>
      <c r="G12" s="31" t="e">
        <f t="shared" si="1"/>
        <v>#DIV/0!</v>
      </c>
      <c r="H12" s="31" t="e">
        <f t="shared" si="1"/>
        <v>#DIV/0!</v>
      </c>
      <c r="I12" s="31" t="e">
        <f t="shared" si="1"/>
        <v>#DIV/0!</v>
      </c>
      <c r="J12" s="31" t="str">
        <f t="shared" si="1"/>
        <v>－</v>
      </c>
      <c r="K12" s="31" t="str">
        <f t="shared" si="1"/>
        <v>－</v>
      </c>
      <c r="L12" s="31" t="str">
        <f t="shared" si="1"/>
        <v>－</v>
      </c>
      <c r="M12" s="31" t="str">
        <f t="shared" si="1"/>
        <v>－</v>
      </c>
      <c r="N12" s="31" t="str">
        <f t="shared" si="1"/>
        <v>－</v>
      </c>
    </row>
    <row r="13" spans="2:14" ht="21" customHeight="1" x14ac:dyDescent="0.4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21" customHeight="1" x14ac:dyDescent="0.4">
      <c r="B14" s="1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21" customHeight="1" x14ac:dyDescent="0.4">
      <c r="B15" s="6" t="s">
        <v>15</v>
      </c>
      <c r="C15" s="5">
        <f>C8</f>
        <v>1</v>
      </c>
      <c r="D15" s="5">
        <f t="shared" ref="D15:N15" si="2">D8</f>
        <v>2</v>
      </c>
      <c r="E15" s="5">
        <f t="shared" si="2"/>
        <v>3</v>
      </c>
      <c r="F15" s="5">
        <f t="shared" si="2"/>
        <v>4</v>
      </c>
      <c r="G15" s="5">
        <f t="shared" si="2"/>
        <v>5</v>
      </c>
      <c r="H15" s="5">
        <f t="shared" si="2"/>
        <v>6</v>
      </c>
      <c r="I15" s="5">
        <f t="shared" si="2"/>
        <v>7</v>
      </c>
      <c r="J15" s="5">
        <f t="shared" si="2"/>
        <v>8</v>
      </c>
      <c r="K15" s="5">
        <f t="shared" si="2"/>
        <v>9</v>
      </c>
      <c r="L15" s="5">
        <f t="shared" si="2"/>
        <v>10</v>
      </c>
      <c r="M15" s="5">
        <f t="shared" si="2"/>
        <v>11</v>
      </c>
      <c r="N15" s="5">
        <f t="shared" si="2"/>
        <v>12</v>
      </c>
    </row>
    <row r="16" spans="2:14" ht="21" customHeight="1" x14ac:dyDescent="0.4">
      <c r="B16" s="6" t="s">
        <v>12</v>
      </c>
      <c r="C16" s="12">
        <f t="shared" ref="C16:N16" si="3">IF(C15-$C$5&gt;0,$G$5,$G$4)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  <c r="H16" s="12">
        <f t="shared" si="3"/>
        <v>0</v>
      </c>
      <c r="I16" s="12">
        <f t="shared" si="3"/>
        <v>0</v>
      </c>
      <c r="J16" s="12">
        <f t="shared" si="3"/>
        <v>0</v>
      </c>
      <c r="K16" s="12">
        <f t="shared" si="3"/>
        <v>0</v>
      </c>
      <c r="L16" s="12">
        <f t="shared" si="3"/>
        <v>0</v>
      </c>
      <c r="M16" s="12">
        <f t="shared" si="3"/>
        <v>0</v>
      </c>
      <c r="N16" s="12">
        <f t="shared" si="3"/>
        <v>0</v>
      </c>
    </row>
    <row r="17" spans="2:14" ht="21" customHeight="1" x14ac:dyDescent="0.4">
      <c r="B17" s="6" t="s">
        <v>5</v>
      </c>
      <c r="C17" s="13">
        <f>C10</f>
        <v>0</v>
      </c>
      <c r="D17" s="13">
        <f t="shared" ref="D17:N17" si="4">D10</f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</row>
    <row r="18" spans="2:14" ht="21" customHeight="1" x14ac:dyDescent="0.4">
      <c r="B18" s="6" t="s">
        <v>13</v>
      </c>
      <c r="C18" s="13">
        <f>C17*12</f>
        <v>0</v>
      </c>
      <c r="D18" s="13">
        <f t="shared" ref="D18:N18" si="5">D17*12</f>
        <v>0</v>
      </c>
      <c r="E18" s="13">
        <f t="shared" si="5"/>
        <v>0</v>
      </c>
      <c r="F18" s="13">
        <f t="shared" si="5"/>
        <v>0</v>
      </c>
      <c r="G18" s="13">
        <f t="shared" si="5"/>
        <v>0</v>
      </c>
      <c r="H18" s="13">
        <f t="shared" si="5"/>
        <v>0</v>
      </c>
      <c r="I18" s="13">
        <f t="shared" si="5"/>
        <v>0</v>
      </c>
      <c r="J18" s="13">
        <f t="shared" si="5"/>
        <v>0</v>
      </c>
      <c r="K18" s="13">
        <f t="shared" si="5"/>
        <v>0</v>
      </c>
      <c r="L18" s="13">
        <f t="shared" si="5"/>
        <v>0</v>
      </c>
      <c r="M18" s="13">
        <f t="shared" si="5"/>
        <v>0</v>
      </c>
      <c r="N18" s="13">
        <f t="shared" si="5"/>
        <v>0</v>
      </c>
    </row>
    <row r="19" spans="2:14" ht="21" customHeight="1" thickBot="1" x14ac:dyDescent="0.45">
      <c r="B19" s="28" t="s">
        <v>11</v>
      </c>
      <c r="C19" s="37">
        <f>C16-C18</f>
        <v>0</v>
      </c>
      <c r="D19" s="37">
        <f t="shared" ref="D19:N19" si="6">D16-D18</f>
        <v>0</v>
      </c>
      <c r="E19" s="37">
        <f t="shared" si="6"/>
        <v>0</v>
      </c>
      <c r="F19" s="37">
        <f t="shared" si="6"/>
        <v>0</v>
      </c>
      <c r="G19" s="37">
        <f t="shared" si="6"/>
        <v>0</v>
      </c>
      <c r="H19" s="37">
        <f t="shared" si="6"/>
        <v>0</v>
      </c>
      <c r="I19" s="37">
        <f t="shared" si="6"/>
        <v>0</v>
      </c>
      <c r="J19" s="37">
        <f t="shared" si="6"/>
        <v>0</v>
      </c>
      <c r="K19" s="37">
        <f>K16-K18</f>
        <v>0</v>
      </c>
      <c r="L19" s="37">
        <f t="shared" si="6"/>
        <v>0</v>
      </c>
      <c r="M19" s="37">
        <f t="shared" si="6"/>
        <v>0</v>
      </c>
      <c r="N19" s="37">
        <f t="shared" si="6"/>
        <v>0</v>
      </c>
    </row>
    <row r="20" spans="2:14" ht="21" customHeight="1" thickBot="1" x14ac:dyDescent="0.45">
      <c r="B20" s="38" t="s">
        <v>36</v>
      </c>
      <c r="C20" s="39" t="e">
        <f>IF(C12="－","－",IF(C19&lt;2000000,MAX(C19,0),2000000))</f>
        <v>#DIV/0!</v>
      </c>
      <c r="D20" s="39" t="e">
        <f t="shared" ref="D20:N20" si="7">IF(D12="－","－",IF(D19&lt;2000000,MAX(D19,0),2000000))</f>
        <v>#DIV/0!</v>
      </c>
      <c r="E20" s="39" t="e">
        <f t="shared" si="7"/>
        <v>#DIV/0!</v>
      </c>
      <c r="F20" s="39" t="e">
        <f t="shared" si="7"/>
        <v>#DIV/0!</v>
      </c>
      <c r="G20" s="39" t="e">
        <f t="shared" si="7"/>
        <v>#DIV/0!</v>
      </c>
      <c r="H20" s="39" t="e">
        <f t="shared" si="7"/>
        <v>#DIV/0!</v>
      </c>
      <c r="I20" s="39" t="e">
        <f t="shared" si="7"/>
        <v>#DIV/0!</v>
      </c>
      <c r="J20" s="39" t="str">
        <f t="shared" si="7"/>
        <v>－</v>
      </c>
      <c r="K20" s="39" t="str">
        <f t="shared" si="7"/>
        <v>－</v>
      </c>
      <c r="L20" s="39" t="str">
        <f t="shared" si="7"/>
        <v>－</v>
      </c>
      <c r="M20" s="39" t="str">
        <f t="shared" si="7"/>
        <v>－</v>
      </c>
      <c r="N20" s="40" t="str">
        <f t="shared" si="7"/>
        <v>－</v>
      </c>
    </row>
    <row r="21" spans="2:14" ht="21" customHeight="1" x14ac:dyDescent="0.4">
      <c r="B21" s="1" t="s">
        <v>2</v>
      </c>
    </row>
    <row r="22" spans="2:14" ht="21" customHeight="1" x14ac:dyDescent="0.4">
      <c r="B22" s="1" t="s">
        <v>4</v>
      </c>
      <c r="C22" s="9" t="s">
        <v>3</v>
      </c>
    </row>
    <row r="23" spans="2:14" ht="21" customHeight="1" x14ac:dyDescent="0.4">
      <c r="B23" s="1" t="s">
        <v>31</v>
      </c>
    </row>
    <row r="24" spans="2:14" ht="21" customHeight="1" x14ac:dyDescent="0.4">
      <c r="G24" s="20"/>
    </row>
  </sheetData>
  <sheetProtection algorithmName="SHA-512" hashValue="SK92sVFWAYoal4l/otPtQs5vpvxnRt6udx7YaCjOUaKcOirnX3eM7y3fOge5z+w3iwHsfIB5Vp4yHqzh860u5Q==" saltValue="RRoRPE5+oo9crJHYrwYd/Q==" spinCount="100000" sheet="1" objects="1" scenarios="1"/>
  <phoneticPr fontId="2"/>
  <conditionalFormatting sqref="C8">
    <cfRule type="cellIs" dxfId="15" priority="6" operator="equal">
      <formula>$C$5</formula>
    </cfRule>
    <cfRule type="cellIs" dxfId="14" priority="7" operator="equal">
      <formula>$C$5</formula>
    </cfRule>
    <cfRule type="cellIs" dxfId="13" priority="8" operator="equal">
      <formula>$C$5</formula>
    </cfRule>
  </conditionalFormatting>
  <conditionalFormatting sqref="D8">
    <cfRule type="cellIs" dxfId="12" priority="5" operator="equal">
      <formula>$C$5</formula>
    </cfRule>
  </conditionalFormatting>
  <conditionalFormatting sqref="C8:N8">
    <cfRule type="cellIs" dxfId="11" priority="4" operator="equal">
      <formula>$C$5</formula>
    </cfRule>
  </conditionalFormatting>
  <conditionalFormatting sqref="C15:N15">
    <cfRule type="cellIs" dxfId="10" priority="3" operator="equal">
      <formula>$C$5</formula>
    </cfRule>
  </conditionalFormatting>
  <conditionalFormatting sqref="C12:N12">
    <cfRule type="cellIs" dxfId="9" priority="1" operator="equal">
      <formula>"対象"</formula>
    </cfRule>
  </conditionalFormatting>
  <hyperlinks>
    <hyperlink ref="C22" r:id="rId1" xr:uid="{D479FFD0-4B18-4CAC-8342-2103E6A21F75}"/>
  </hyperlinks>
  <pageMargins left="0.31496062992125984" right="0.31496062992125984" top="0.94488188976377963" bottom="0.35433070866141736" header="0.31496062992125984" footer="0.31496062992125984"/>
  <pageSetup paperSize="9" scale="6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5940F-3BFB-46B9-A209-74327A91DABB}">
  <sheetPr>
    <pageSetUpPr fitToPage="1"/>
  </sheetPr>
  <dimension ref="B1:N22"/>
  <sheetViews>
    <sheetView zoomScaleNormal="100" workbookViewId="0"/>
  </sheetViews>
  <sheetFormatPr defaultRowHeight="21" customHeight="1" x14ac:dyDescent="0.4"/>
  <cols>
    <col min="1" max="1" width="3" style="1" customWidth="1"/>
    <col min="2" max="2" width="26.25" style="1" customWidth="1"/>
    <col min="3" max="14" width="14.25" style="1" customWidth="1"/>
    <col min="15" max="16384" width="9" style="1"/>
  </cols>
  <sheetData>
    <row r="1" spans="2:14" ht="21" customHeight="1" x14ac:dyDescent="0.4">
      <c r="B1" s="2" t="s">
        <v>23</v>
      </c>
      <c r="C1" s="2"/>
      <c r="N1" s="42">
        <f>'判定シート（法人用）'!N1</f>
        <v>43960</v>
      </c>
    </row>
    <row r="2" spans="2:14" ht="21" customHeight="1" x14ac:dyDescent="0.4">
      <c r="B2" s="1" t="s">
        <v>7</v>
      </c>
      <c r="C2" s="24" t="s">
        <v>8</v>
      </c>
      <c r="D2" s="2"/>
      <c r="E2" s="11"/>
      <c r="F2" s="33" t="s">
        <v>16</v>
      </c>
      <c r="I2" s="2"/>
      <c r="J2" s="2"/>
      <c r="K2" s="2"/>
      <c r="M2" s="3"/>
    </row>
    <row r="3" spans="2:14" ht="21" customHeight="1" x14ac:dyDescent="0.4">
      <c r="B3" s="1" t="s">
        <v>32</v>
      </c>
      <c r="C3" s="23">
        <v>1000000</v>
      </c>
      <c r="D3" s="4" t="s">
        <v>33</v>
      </c>
      <c r="F3" s="6"/>
      <c r="G3" s="5" t="s">
        <v>28</v>
      </c>
      <c r="H3" s="5" t="s">
        <v>29</v>
      </c>
      <c r="I3" s="30"/>
    </row>
    <row r="4" spans="2:14" ht="21" customHeight="1" x14ac:dyDescent="0.4">
      <c r="B4" s="1" t="s">
        <v>20</v>
      </c>
      <c r="C4" s="15"/>
      <c r="D4" s="4"/>
      <c r="E4" s="11"/>
      <c r="F4" s="19" t="s">
        <v>18</v>
      </c>
      <c r="G4" s="16"/>
      <c r="H4" s="29">
        <f>SUM(C8:N8)</f>
        <v>0</v>
      </c>
    </row>
    <row r="5" spans="2:14" ht="21" customHeight="1" x14ac:dyDescent="0.4">
      <c r="N5" s="20"/>
    </row>
    <row r="6" spans="2:14" ht="21" customHeight="1" x14ac:dyDescent="0.4">
      <c r="B6" s="1" t="s">
        <v>34</v>
      </c>
    </row>
    <row r="7" spans="2:14" ht="21" customHeight="1" x14ac:dyDescent="0.4">
      <c r="B7" s="18" t="s">
        <v>25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</row>
    <row r="8" spans="2:14" ht="21" customHeight="1" x14ac:dyDescent="0.4">
      <c r="B8" s="6" t="s">
        <v>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 ht="21" customHeight="1" x14ac:dyDescent="0.4">
      <c r="B9" s="6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21" customHeight="1" x14ac:dyDescent="0.4">
      <c r="B10" s="10" t="s">
        <v>1</v>
      </c>
      <c r="C10" s="14" t="e">
        <f t="shared" ref="C10:N10" si="0">C9/C8</f>
        <v>#DIV/0!</v>
      </c>
      <c r="D10" s="14" t="e">
        <f t="shared" si="0"/>
        <v>#DIV/0!</v>
      </c>
      <c r="E10" s="14" t="e">
        <f t="shared" si="0"/>
        <v>#DIV/0!</v>
      </c>
      <c r="F10" s="14" t="e">
        <f t="shared" si="0"/>
        <v>#DIV/0!</v>
      </c>
      <c r="G10" s="14" t="e">
        <f t="shared" si="0"/>
        <v>#DIV/0!</v>
      </c>
      <c r="H10" s="14" t="e">
        <f t="shared" si="0"/>
        <v>#DIV/0!</v>
      </c>
      <c r="I10" s="14" t="e">
        <f t="shared" si="0"/>
        <v>#DIV/0!</v>
      </c>
      <c r="J10" s="14" t="e">
        <f t="shared" si="0"/>
        <v>#DIV/0!</v>
      </c>
      <c r="K10" s="14" t="e">
        <f t="shared" si="0"/>
        <v>#DIV/0!</v>
      </c>
      <c r="L10" s="14" t="e">
        <f t="shared" si="0"/>
        <v>#DIV/0!</v>
      </c>
      <c r="M10" s="14" t="e">
        <f t="shared" si="0"/>
        <v>#DIV/0!</v>
      </c>
      <c r="N10" s="14" t="e">
        <f t="shared" si="0"/>
        <v>#DIV/0!</v>
      </c>
    </row>
    <row r="11" spans="2:14" ht="21" customHeight="1" x14ac:dyDescent="0.4">
      <c r="B11" s="6" t="s">
        <v>0</v>
      </c>
      <c r="C11" s="31" t="e">
        <f>IF(C10&gt;0.5,"－",IF(C10=0,"－","対象"))</f>
        <v>#DIV/0!</v>
      </c>
      <c r="D11" s="31" t="e">
        <f t="shared" ref="D11:N11" si="1">IF(D10&gt;0.5,"－",IF(D10=0,"－","対象"))</f>
        <v>#DIV/0!</v>
      </c>
      <c r="E11" s="31" t="e">
        <f>IF(E10&gt;0.5,"－",IF(E10=0,"－","対象"))</f>
        <v>#DIV/0!</v>
      </c>
      <c r="F11" s="31" t="e">
        <f t="shared" si="1"/>
        <v>#DIV/0!</v>
      </c>
      <c r="G11" s="31" t="e">
        <f t="shared" si="1"/>
        <v>#DIV/0!</v>
      </c>
      <c r="H11" s="31" t="e">
        <f t="shared" si="1"/>
        <v>#DIV/0!</v>
      </c>
      <c r="I11" s="31" t="e">
        <f t="shared" si="1"/>
        <v>#DIV/0!</v>
      </c>
      <c r="J11" s="31" t="e">
        <f t="shared" si="1"/>
        <v>#DIV/0!</v>
      </c>
      <c r="K11" s="31" t="e">
        <f t="shared" si="1"/>
        <v>#DIV/0!</v>
      </c>
      <c r="L11" s="31" t="e">
        <f t="shared" si="1"/>
        <v>#DIV/0!</v>
      </c>
      <c r="M11" s="31" t="e">
        <f t="shared" si="1"/>
        <v>#DIV/0!</v>
      </c>
      <c r="N11" s="31" t="e">
        <f t="shared" si="1"/>
        <v>#DIV/0!</v>
      </c>
    </row>
    <row r="12" spans="2:14" ht="21" customHeight="1" x14ac:dyDescent="0.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ht="21" customHeight="1" x14ac:dyDescent="0.4">
      <c r="B13" s="1" t="s">
        <v>19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21" customHeight="1" x14ac:dyDescent="0.4">
      <c r="B14" s="6" t="s">
        <v>15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5">
        <v>11</v>
      </c>
      <c r="N14" s="5">
        <v>12</v>
      </c>
    </row>
    <row r="15" spans="2:14" ht="21" customHeight="1" x14ac:dyDescent="0.4">
      <c r="B15" s="6" t="s">
        <v>17</v>
      </c>
      <c r="C15" s="12">
        <f t="shared" ref="C15:N15" si="2">$G$4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  <c r="H15" s="12">
        <f t="shared" si="2"/>
        <v>0</v>
      </c>
      <c r="I15" s="12">
        <f t="shared" si="2"/>
        <v>0</v>
      </c>
      <c r="J15" s="12">
        <f t="shared" si="2"/>
        <v>0</v>
      </c>
      <c r="K15" s="12">
        <f t="shared" si="2"/>
        <v>0</v>
      </c>
      <c r="L15" s="12">
        <f t="shared" si="2"/>
        <v>0</v>
      </c>
      <c r="M15" s="12">
        <f t="shared" si="2"/>
        <v>0</v>
      </c>
      <c r="N15" s="12">
        <f t="shared" si="2"/>
        <v>0</v>
      </c>
    </row>
    <row r="16" spans="2:14" ht="21" customHeight="1" x14ac:dyDescent="0.4">
      <c r="B16" s="6" t="s">
        <v>5</v>
      </c>
      <c r="C16" s="13">
        <f>C9</f>
        <v>0</v>
      </c>
      <c r="D16" s="13">
        <f t="shared" ref="D16:N16" si="3">D9</f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  <c r="N16" s="13">
        <f t="shared" si="3"/>
        <v>0</v>
      </c>
    </row>
    <row r="17" spans="2:14" ht="21" customHeight="1" x14ac:dyDescent="0.4">
      <c r="B17" s="6" t="s">
        <v>13</v>
      </c>
      <c r="C17" s="13">
        <f>C16*12</f>
        <v>0</v>
      </c>
      <c r="D17" s="13">
        <f t="shared" ref="D17:N17" si="4">D16*12</f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3">
        <f t="shared" si="4"/>
        <v>0</v>
      </c>
      <c r="I17" s="13">
        <f t="shared" si="4"/>
        <v>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</row>
    <row r="18" spans="2:14" ht="21" customHeight="1" thickBot="1" x14ac:dyDescent="0.45">
      <c r="B18" s="28" t="s">
        <v>11</v>
      </c>
      <c r="C18" s="37">
        <f>C15-C17</f>
        <v>0</v>
      </c>
      <c r="D18" s="37">
        <f t="shared" ref="D18:N18" si="5">D15-D17</f>
        <v>0</v>
      </c>
      <c r="E18" s="37">
        <f t="shared" si="5"/>
        <v>0</v>
      </c>
      <c r="F18" s="37">
        <f t="shared" si="5"/>
        <v>0</v>
      </c>
      <c r="G18" s="37">
        <f t="shared" si="5"/>
        <v>0</v>
      </c>
      <c r="H18" s="37">
        <f t="shared" si="5"/>
        <v>0</v>
      </c>
      <c r="I18" s="37">
        <f t="shared" si="5"/>
        <v>0</v>
      </c>
      <c r="J18" s="37">
        <f t="shared" si="5"/>
        <v>0</v>
      </c>
      <c r="K18" s="37">
        <f t="shared" si="5"/>
        <v>0</v>
      </c>
      <c r="L18" s="37">
        <f t="shared" si="5"/>
        <v>0</v>
      </c>
      <c r="M18" s="37">
        <f t="shared" si="5"/>
        <v>0</v>
      </c>
      <c r="N18" s="37">
        <f t="shared" si="5"/>
        <v>0</v>
      </c>
    </row>
    <row r="19" spans="2:14" ht="21" customHeight="1" thickBot="1" x14ac:dyDescent="0.45">
      <c r="B19" s="38" t="s">
        <v>36</v>
      </c>
      <c r="C19" s="39" t="e">
        <f>IF(C11="－","－",IF(C18&lt;1000000,MAX(C18,0),1000000))</f>
        <v>#DIV/0!</v>
      </c>
      <c r="D19" s="39" t="e">
        <f t="shared" ref="D19:N19" si="6">IF(D11="－","－",IF(D18&lt;1000000,MAX(D18,0),1000000))</f>
        <v>#DIV/0!</v>
      </c>
      <c r="E19" s="39" t="e">
        <f t="shared" si="6"/>
        <v>#DIV/0!</v>
      </c>
      <c r="F19" s="41" t="e">
        <f t="shared" si="6"/>
        <v>#DIV/0!</v>
      </c>
      <c r="G19" s="39" t="e">
        <f t="shared" si="6"/>
        <v>#DIV/0!</v>
      </c>
      <c r="H19" s="39" t="e">
        <f t="shared" si="6"/>
        <v>#DIV/0!</v>
      </c>
      <c r="I19" s="41" t="e">
        <f t="shared" si="6"/>
        <v>#DIV/0!</v>
      </c>
      <c r="J19" s="39" t="e">
        <f t="shared" si="6"/>
        <v>#DIV/0!</v>
      </c>
      <c r="K19" s="39" t="e">
        <f t="shared" si="6"/>
        <v>#DIV/0!</v>
      </c>
      <c r="L19" s="39" t="e">
        <f t="shared" si="6"/>
        <v>#DIV/0!</v>
      </c>
      <c r="M19" s="39" t="e">
        <f t="shared" si="6"/>
        <v>#DIV/0!</v>
      </c>
      <c r="N19" s="40" t="e">
        <f t="shared" si="6"/>
        <v>#DIV/0!</v>
      </c>
    </row>
    <row r="20" spans="2:14" ht="21" customHeight="1" x14ac:dyDescent="0.4">
      <c r="B20" s="1" t="s">
        <v>2</v>
      </c>
    </row>
    <row r="21" spans="2:14" ht="21" customHeight="1" x14ac:dyDescent="0.4">
      <c r="B21" s="1" t="s">
        <v>4</v>
      </c>
      <c r="C21" s="9" t="s">
        <v>3</v>
      </c>
    </row>
    <row r="22" spans="2:14" ht="21" customHeight="1" x14ac:dyDescent="0.4">
      <c r="B22" s="1" t="s">
        <v>31</v>
      </c>
    </row>
  </sheetData>
  <sheetProtection algorithmName="SHA-512" hashValue="sMK13RkcCKDR3pm0DSudWuUfDNmcgdy56sizMzlc7cG8vnelPj5TunY0EMQoQPeEDZ7jYSJI6YVgD/GeCAbfGA==" saltValue="KWRYqy50FkA1aUOKkZxd/w==" spinCount="100000" sheet="1" objects="1" scenarios="1"/>
  <phoneticPr fontId="2"/>
  <conditionalFormatting sqref="C11:N11">
    <cfRule type="cellIs" dxfId="8" priority="1" operator="equal">
      <formula>"対象"</formula>
    </cfRule>
  </conditionalFormatting>
  <hyperlinks>
    <hyperlink ref="C21" r:id="rId1" xr:uid="{A4A78142-F1A4-42A4-A455-4F25C0D71FD5}"/>
  </hyperlinks>
  <pageMargins left="0.31496062992125984" right="0.31496062992125984" top="0.94488188976377963" bottom="0.35433070866141736" header="0.31496062992125984" footer="0.31496062992125984"/>
  <pageSetup paperSize="9" scale="65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3B12-1492-44B4-83F0-F219B9809AB0}">
  <sheetPr>
    <pageSetUpPr fitToPage="1"/>
  </sheetPr>
  <dimension ref="B1:N24"/>
  <sheetViews>
    <sheetView zoomScaleNormal="100" workbookViewId="0"/>
  </sheetViews>
  <sheetFormatPr defaultRowHeight="21" customHeight="1" x14ac:dyDescent="0.4"/>
  <cols>
    <col min="1" max="1" width="3" style="1" customWidth="1"/>
    <col min="2" max="2" width="26.25" style="1" customWidth="1"/>
    <col min="3" max="14" width="14.25" style="1" customWidth="1"/>
    <col min="15" max="16384" width="9" style="1"/>
  </cols>
  <sheetData>
    <row r="1" spans="2:14" ht="21" customHeight="1" x14ac:dyDescent="0.4">
      <c r="B1" s="2" t="s">
        <v>23</v>
      </c>
      <c r="C1" s="2"/>
      <c r="N1" s="42">
        <f>'判定シート（法人用）'!N1</f>
        <v>43960</v>
      </c>
    </row>
    <row r="2" spans="2:14" ht="21" customHeight="1" x14ac:dyDescent="0.4">
      <c r="B2" s="11" t="s">
        <v>7</v>
      </c>
      <c r="C2" s="21" t="s">
        <v>14</v>
      </c>
      <c r="D2" s="3"/>
      <c r="F2" s="3" t="s">
        <v>16</v>
      </c>
      <c r="J2" s="2"/>
      <c r="K2" s="2"/>
      <c r="M2" s="3"/>
    </row>
    <row r="3" spans="2:14" ht="21" customHeight="1" x14ac:dyDescent="0.4">
      <c r="B3" s="11" t="s">
        <v>32</v>
      </c>
      <c r="C3" s="34">
        <v>2000000</v>
      </c>
      <c r="D3" s="3" t="s">
        <v>33</v>
      </c>
      <c r="F3" s="6"/>
      <c r="G3" s="5" t="s">
        <v>28</v>
      </c>
      <c r="H3" s="5" t="s">
        <v>29</v>
      </c>
      <c r="J3" s="27"/>
      <c r="K3" s="2"/>
      <c r="M3" s="3"/>
    </row>
    <row r="4" spans="2:14" ht="21" customHeight="1" x14ac:dyDescent="0.4">
      <c r="B4" s="11" t="s">
        <v>20</v>
      </c>
      <c r="C4" s="15" t="s">
        <v>21</v>
      </c>
      <c r="D4" s="4"/>
      <c r="E4" s="11"/>
      <c r="F4" s="19" t="s">
        <v>26</v>
      </c>
      <c r="G4" s="16">
        <v>5000000</v>
      </c>
      <c r="H4" s="25"/>
      <c r="J4" s="32"/>
      <c r="K4" s="27"/>
    </row>
    <row r="5" spans="2:14" ht="21" customHeight="1" x14ac:dyDescent="0.4">
      <c r="B5" s="11" t="s">
        <v>6</v>
      </c>
      <c r="C5" s="15">
        <v>4</v>
      </c>
      <c r="D5" s="4" t="s">
        <v>24</v>
      </c>
      <c r="F5" s="5" t="s">
        <v>27</v>
      </c>
      <c r="G5" s="7">
        <v>4790000</v>
      </c>
      <c r="H5" s="22">
        <f>SUM(I9:N9)+SUM(C10:H10)</f>
        <v>4790000</v>
      </c>
      <c r="I5" s="26"/>
      <c r="J5" s="32"/>
      <c r="K5" s="27"/>
    </row>
    <row r="6" spans="2:14" ht="21" customHeight="1" x14ac:dyDescent="0.4">
      <c r="C6" s="35" t="s">
        <v>35</v>
      </c>
      <c r="H6" s="36" t="s">
        <v>30</v>
      </c>
    </row>
    <row r="7" spans="2:14" ht="21" customHeight="1" x14ac:dyDescent="0.4">
      <c r="B7" s="1" t="s">
        <v>34</v>
      </c>
    </row>
    <row r="8" spans="2:14" ht="21" customHeight="1" x14ac:dyDescent="0.4">
      <c r="B8" s="17" t="s">
        <v>25</v>
      </c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  <c r="J8" s="15">
        <v>8</v>
      </c>
      <c r="K8" s="15">
        <v>9</v>
      </c>
      <c r="L8" s="15">
        <v>10</v>
      </c>
      <c r="M8" s="15">
        <v>11</v>
      </c>
      <c r="N8" s="15">
        <v>12</v>
      </c>
    </row>
    <row r="9" spans="2:14" ht="21" customHeight="1" x14ac:dyDescent="0.4">
      <c r="B9" s="6" t="s">
        <v>9</v>
      </c>
      <c r="C9" s="7">
        <v>350000</v>
      </c>
      <c r="D9" s="7">
        <v>350000</v>
      </c>
      <c r="E9" s="7">
        <v>800000</v>
      </c>
      <c r="F9" s="7">
        <v>600000</v>
      </c>
      <c r="G9" s="7">
        <v>600000</v>
      </c>
      <c r="H9" s="7">
        <v>600000</v>
      </c>
      <c r="I9" s="7">
        <v>600000</v>
      </c>
      <c r="J9" s="7">
        <v>500000</v>
      </c>
      <c r="K9" s="7">
        <v>500000</v>
      </c>
      <c r="L9" s="7">
        <v>500000</v>
      </c>
      <c r="M9" s="7">
        <v>450000</v>
      </c>
      <c r="N9" s="7">
        <v>400000</v>
      </c>
    </row>
    <row r="10" spans="2:14" ht="21" customHeight="1" x14ac:dyDescent="0.4">
      <c r="B10" s="6" t="s">
        <v>10</v>
      </c>
      <c r="C10" s="7">
        <v>400000</v>
      </c>
      <c r="D10" s="7">
        <v>250000</v>
      </c>
      <c r="E10" s="7">
        <v>380000</v>
      </c>
      <c r="F10" s="7">
        <v>280000</v>
      </c>
      <c r="G10" s="7">
        <v>280000</v>
      </c>
      <c r="H10" s="7">
        <v>250000</v>
      </c>
      <c r="I10" s="7">
        <v>200000</v>
      </c>
      <c r="J10" s="7"/>
      <c r="K10" s="7"/>
      <c r="L10" s="7"/>
      <c r="M10" s="7"/>
      <c r="N10" s="7"/>
    </row>
    <row r="11" spans="2:14" ht="21" customHeight="1" x14ac:dyDescent="0.4">
      <c r="B11" s="10" t="s">
        <v>1</v>
      </c>
      <c r="C11" s="14">
        <f>C10/C9</f>
        <v>1.1428571428571428</v>
      </c>
      <c r="D11" s="14">
        <f t="shared" ref="D11:N11" si="0">D10/D9</f>
        <v>0.7142857142857143</v>
      </c>
      <c r="E11" s="14">
        <f t="shared" si="0"/>
        <v>0.47499999999999998</v>
      </c>
      <c r="F11" s="14">
        <f t="shared" si="0"/>
        <v>0.46666666666666667</v>
      </c>
      <c r="G11" s="14">
        <f t="shared" si="0"/>
        <v>0.46666666666666667</v>
      </c>
      <c r="H11" s="14">
        <f t="shared" si="0"/>
        <v>0.41666666666666669</v>
      </c>
      <c r="I11" s="14">
        <f t="shared" si="0"/>
        <v>0.33333333333333331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</row>
    <row r="12" spans="2:14" ht="21" customHeight="1" x14ac:dyDescent="0.4">
      <c r="B12" s="6" t="s">
        <v>0</v>
      </c>
      <c r="C12" s="31" t="str">
        <f>IF(C11&gt;0.5,"－",IF(C11=0,"－","対象"))</f>
        <v>－</v>
      </c>
      <c r="D12" s="31" t="str">
        <f t="shared" ref="D12:N12" si="1">IF(D11&gt;0.5,"－",IF(D11=0,"－","対象"))</f>
        <v>－</v>
      </c>
      <c r="E12" s="31" t="str">
        <f t="shared" si="1"/>
        <v>対象</v>
      </c>
      <c r="F12" s="31" t="str">
        <f t="shared" si="1"/>
        <v>対象</v>
      </c>
      <c r="G12" s="31" t="str">
        <f t="shared" si="1"/>
        <v>対象</v>
      </c>
      <c r="H12" s="31" t="str">
        <f t="shared" si="1"/>
        <v>対象</v>
      </c>
      <c r="I12" s="31" t="str">
        <f t="shared" si="1"/>
        <v>対象</v>
      </c>
      <c r="J12" s="31" t="str">
        <f t="shared" si="1"/>
        <v>－</v>
      </c>
      <c r="K12" s="31" t="str">
        <f t="shared" si="1"/>
        <v>－</v>
      </c>
      <c r="L12" s="31" t="str">
        <f t="shared" si="1"/>
        <v>－</v>
      </c>
      <c r="M12" s="31" t="str">
        <f t="shared" si="1"/>
        <v>－</v>
      </c>
      <c r="N12" s="31" t="str">
        <f t="shared" si="1"/>
        <v>－</v>
      </c>
    </row>
    <row r="13" spans="2:14" ht="21" customHeight="1" x14ac:dyDescent="0.4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21" customHeight="1" x14ac:dyDescent="0.4">
      <c r="B14" s="1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21" customHeight="1" x14ac:dyDescent="0.4">
      <c r="B15" s="6" t="s">
        <v>15</v>
      </c>
      <c r="C15" s="5">
        <f>C8</f>
        <v>1</v>
      </c>
      <c r="D15" s="5">
        <f t="shared" ref="D15:N15" si="2">D8</f>
        <v>2</v>
      </c>
      <c r="E15" s="5">
        <f t="shared" si="2"/>
        <v>3</v>
      </c>
      <c r="F15" s="5">
        <f t="shared" si="2"/>
        <v>4</v>
      </c>
      <c r="G15" s="5">
        <f t="shared" si="2"/>
        <v>5</v>
      </c>
      <c r="H15" s="5">
        <f t="shared" si="2"/>
        <v>6</v>
      </c>
      <c r="I15" s="5">
        <f t="shared" si="2"/>
        <v>7</v>
      </c>
      <c r="J15" s="5">
        <f t="shared" si="2"/>
        <v>8</v>
      </c>
      <c r="K15" s="5">
        <f t="shared" si="2"/>
        <v>9</v>
      </c>
      <c r="L15" s="5">
        <f t="shared" si="2"/>
        <v>10</v>
      </c>
      <c r="M15" s="5">
        <f t="shared" si="2"/>
        <v>11</v>
      </c>
      <c r="N15" s="5">
        <f t="shared" si="2"/>
        <v>12</v>
      </c>
    </row>
    <row r="16" spans="2:14" ht="21" customHeight="1" x14ac:dyDescent="0.4">
      <c r="B16" s="6" t="s">
        <v>12</v>
      </c>
      <c r="C16" s="12">
        <f t="shared" ref="C16:N16" si="3">IF(C15-$C$5&gt;0,$G$5,$G$4)</f>
        <v>5000000</v>
      </c>
      <c r="D16" s="12">
        <f t="shared" si="3"/>
        <v>5000000</v>
      </c>
      <c r="E16" s="12">
        <f t="shared" si="3"/>
        <v>5000000</v>
      </c>
      <c r="F16" s="12">
        <f t="shared" si="3"/>
        <v>5000000</v>
      </c>
      <c r="G16" s="12">
        <f t="shared" si="3"/>
        <v>4790000</v>
      </c>
      <c r="H16" s="12">
        <f t="shared" si="3"/>
        <v>4790000</v>
      </c>
      <c r="I16" s="12">
        <f t="shared" si="3"/>
        <v>4790000</v>
      </c>
      <c r="J16" s="12">
        <f t="shared" si="3"/>
        <v>4790000</v>
      </c>
      <c r="K16" s="12">
        <f t="shared" si="3"/>
        <v>4790000</v>
      </c>
      <c r="L16" s="12">
        <f t="shared" si="3"/>
        <v>4790000</v>
      </c>
      <c r="M16" s="12">
        <f t="shared" si="3"/>
        <v>4790000</v>
      </c>
      <c r="N16" s="12">
        <f t="shared" si="3"/>
        <v>4790000</v>
      </c>
    </row>
    <row r="17" spans="2:14" ht="21" customHeight="1" x14ac:dyDescent="0.4">
      <c r="B17" s="6" t="s">
        <v>5</v>
      </c>
      <c r="C17" s="13">
        <f>C10</f>
        <v>400000</v>
      </c>
      <c r="D17" s="13">
        <f t="shared" ref="D17:N17" si="4">D10</f>
        <v>250000</v>
      </c>
      <c r="E17" s="13">
        <f t="shared" si="4"/>
        <v>380000</v>
      </c>
      <c r="F17" s="13">
        <f t="shared" si="4"/>
        <v>280000</v>
      </c>
      <c r="G17" s="13">
        <f t="shared" si="4"/>
        <v>280000</v>
      </c>
      <c r="H17" s="13">
        <f t="shared" si="4"/>
        <v>250000</v>
      </c>
      <c r="I17" s="13">
        <f t="shared" si="4"/>
        <v>200000</v>
      </c>
      <c r="J17" s="13">
        <f t="shared" si="4"/>
        <v>0</v>
      </c>
      <c r="K17" s="13">
        <f t="shared" si="4"/>
        <v>0</v>
      </c>
      <c r="L17" s="13">
        <f t="shared" si="4"/>
        <v>0</v>
      </c>
      <c r="M17" s="13">
        <f t="shared" si="4"/>
        <v>0</v>
      </c>
      <c r="N17" s="13">
        <f t="shared" si="4"/>
        <v>0</v>
      </c>
    </row>
    <row r="18" spans="2:14" ht="21" customHeight="1" x14ac:dyDescent="0.4">
      <c r="B18" s="6" t="s">
        <v>13</v>
      </c>
      <c r="C18" s="13">
        <f>C17*12</f>
        <v>4800000</v>
      </c>
      <c r="D18" s="13">
        <f t="shared" ref="D18:N18" si="5">D17*12</f>
        <v>3000000</v>
      </c>
      <c r="E18" s="13">
        <f t="shared" si="5"/>
        <v>4560000</v>
      </c>
      <c r="F18" s="13">
        <f t="shared" si="5"/>
        <v>3360000</v>
      </c>
      <c r="G18" s="13">
        <f t="shared" si="5"/>
        <v>3360000</v>
      </c>
      <c r="H18" s="13">
        <f t="shared" si="5"/>
        <v>3000000</v>
      </c>
      <c r="I18" s="13">
        <f t="shared" si="5"/>
        <v>2400000</v>
      </c>
      <c r="J18" s="13">
        <f t="shared" si="5"/>
        <v>0</v>
      </c>
      <c r="K18" s="13">
        <f t="shared" si="5"/>
        <v>0</v>
      </c>
      <c r="L18" s="13">
        <f t="shared" si="5"/>
        <v>0</v>
      </c>
      <c r="M18" s="13">
        <f t="shared" si="5"/>
        <v>0</v>
      </c>
      <c r="N18" s="13">
        <f t="shared" si="5"/>
        <v>0</v>
      </c>
    </row>
    <row r="19" spans="2:14" ht="21" customHeight="1" thickBot="1" x14ac:dyDescent="0.45">
      <c r="B19" s="28" t="s">
        <v>11</v>
      </c>
      <c r="C19" s="37">
        <f>C16-C18</f>
        <v>200000</v>
      </c>
      <c r="D19" s="37">
        <f t="shared" ref="D19:N19" si="6">D16-D18</f>
        <v>2000000</v>
      </c>
      <c r="E19" s="37">
        <f t="shared" si="6"/>
        <v>440000</v>
      </c>
      <c r="F19" s="37">
        <f t="shared" si="6"/>
        <v>1640000</v>
      </c>
      <c r="G19" s="37">
        <f t="shared" si="6"/>
        <v>1430000</v>
      </c>
      <c r="H19" s="37">
        <f t="shared" si="6"/>
        <v>1790000</v>
      </c>
      <c r="I19" s="37">
        <f t="shared" si="6"/>
        <v>2390000</v>
      </c>
      <c r="J19" s="37">
        <f t="shared" si="6"/>
        <v>4790000</v>
      </c>
      <c r="K19" s="37">
        <f>K16-K18</f>
        <v>4790000</v>
      </c>
      <c r="L19" s="37">
        <f t="shared" si="6"/>
        <v>4790000</v>
      </c>
      <c r="M19" s="37">
        <f t="shared" si="6"/>
        <v>4790000</v>
      </c>
      <c r="N19" s="37">
        <f t="shared" si="6"/>
        <v>4790000</v>
      </c>
    </row>
    <row r="20" spans="2:14" ht="21" customHeight="1" thickBot="1" x14ac:dyDescent="0.45">
      <c r="B20" s="38" t="s">
        <v>37</v>
      </c>
      <c r="C20" s="39" t="str">
        <f>IF(C12="－","－",IF(C19&lt;2000000,MAX(C19,0),2000000))</f>
        <v>－</v>
      </c>
      <c r="D20" s="39" t="str">
        <f t="shared" ref="D20:N20" si="7">IF(D12="－","－",IF(D19&lt;2000000,MAX(D19,0),2000000))</f>
        <v>－</v>
      </c>
      <c r="E20" s="39">
        <f t="shared" si="7"/>
        <v>440000</v>
      </c>
      <c r="F20" s="39">
        <f t="shared" si="7"/>
        <v>1640000</v>
      </c>
      <c r="G20" s="39">
        <f t="shared" si="7"/>
        <v>1430000</v>
      </c>
      <c r="H20" s="39">
        <f t="shared" si="7"/>
        <v>1790000</v>
      </c>
      <c r="I20" s="39">
        <f t="shared" si="7"/>
        <v>2000000</v>
      </c>
      <c r="J20" s="39" t="str">
        <f t="shared" si="7"/>
        <v>－</v>
      </c>
      <c r="K20" s="39" t="str">
        <f t="shared" si="7"/>
        <v>－</v>
      </c>
      <c r="L20" s="39" t="str">
        <f t="shared" si="7"/>
        <v>－</v>
      </c>
      <c r="M20" s="39" t="str">
        <f t="shared" si="7"/>
        <v>－</v>
      </c>
      <c r="N20" s="40" t="str">
        <f t="shared" si="7"/>
        <v>－</v>
      </c>
    </row>
    <row r="21" spans="2:14" ht="21" customHeight="1" x14ac:dyDescent="0.4">
      <c r="B21" s="1" t="s">
        <v>2</v>
      </c>
    </row>
    <row r="22" spans="2:14" ht="21" customHeight="1" x14ac:dyDescent="0.4">
      <c r="B22" s="1" t="s">
        <v>4</v>
      </c>
      <c r="C22" s="9" t="s">
        <v>3</v>
      </c>
    </row>
    <row r="23" spans="2:14" ht="21" customHeight="1" x14ac:dyDescent="0.4">
      <c r="B23" s="1" t="s">
        <v>31</v>
      </c>
    </row>
    <row r="24" spans="2:14" ht="21" customHeight="1" x14ac:dyDescent="0.4">
      <c r="G24" s="20"/>
    </row>
  </sheetData>
  <sheetProtection algorithmName="SHA-512" hashValue="PiCqhLWkX9WIb9OYl1nt9Jx+D5Q0b7JHg0aLIUZe1I7XR6Dv12LI4KOFVgrr+jSZu5lEK9x9VYWtL2vK56akxA==" saltValue="q/6R8qtJJ0e5oPityNp+1Q==" spinCount="100000" sheet="1" objects="1" scenarios="1"/>
  <phoneticPr fontId="2"/>
  <conditionalFormatting sqref="C8">
    <cfRule type="cellIs" dxfId="7" priority="10" operator="equal">
      <formula>$C$5</formula>
    </cfRule>
    <cfRule type="cellIs" dxfId="6" priority="11" operator="equal">
      <formula>$C$5</formula>
    </cfRule>
    <cfRule type="cellIs" dxfId="5" priority="12" operator="equal">
      <formula>$C$5</formula>
    </cfRule>
  </conditionalFormatting>
  <conditionalFormatting sqref="D8">
    <cfRule type="cellIs" dxfId="4" priority="9" operator="equal">
      <formula>$C$5</formula>
    </cfRule>
  </conditionalFormatting>
  <conditionalFormatting sqref="C8:N8">
    <cfRule type="cellIs" dxfId="3" priority="8" operator="equal">
      <formula>$C$5</formula>
    </cfRule>
  </conditionalFormatting>
  <conditionalFormatting sqref="C15:N15">
    <cfRule type="cellIs" dxfId="2" priority="7" operator="equal">
      <formula>$C$5</formula>
    </cfRule>
  </conditionalFormatting>
  <conditionalFormatting sqref="C12:N12">
    <cfRule type="cellIs" dxfId="1" priority="1" operator="equal">
      <formula>"対象"</formula>
    </cfRule>
  </conditionalFormatting>
  <hyperlinks>
    <hyperlink ref="C22" r:id="rId1" xr:uid="{96FB6834-1C7E-4259-BF02-DE66C5E9A876}"/>
  </hyperlinks>
  <pageMargins left="0.31496062992125984" right="0.31496062992125984" top="0.94488188976377963" bottom="0.35433070866141736" header="0.31496062992125984" footer="0.31496062992125984"/>
  <pageSetup paperSize="9" scale="65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86EE0-479C-48A0-B972-7FD78AAEA8AB}">
  <sheetPr>
    <pageSetUpPr fitToPage="1"/>
  </sheetPr>
  <dimension ref="B1:N22"/>
  <sheetViews>
    <sheetView tabSelected="1" zoomScaleNormal="100" workbookViewId="0"/>
  </sheetViews>
  <sheetFormatPr defaultRowHeight="21" customHeight="1" x14ac:dyDescent="0.4"/>
  <cols>
    <col min="1" max="1" width="3" style="1" customWidth="1"/>
    <col min="2" max="2" width="26.25" style="1" customWidth="1"/>
    <col min="3" max="14" width="14.25" style="1" customWidth="1"/>
    <col min="15" max="16384" width="9" style="1"/>
  </cols>
  <sheetData>
    <row r="1" spans="2:14" ht="21" customHeight="1" x14ac:dyDescent="0.4">
      <c r="B1" s="2" t="s">
        <v>23</v>
      </c>
      <c r="C1" s="2"/>
      <c r="N1" s="42">
        <f>'判定シート（法人用）'!N1</f>
        <v>43960</v>
      </c>
    </row>
    <row r="2" spans="2:14" ht="21" customHeight="1" x14ac:dyDescent="0.4">
      <c r="B2" s="1" t="s">
        <v>7</v>
      </c>
      <c r="C2" s="24" t="s">
        <v>8</v>
      </c>
      <c r="D2" s="2"/>
      <c r="E2" s="11"/>
      <c r="F2" s="33" t="s">
        <v>16</v>
      </c>
      <c r="I2" s="2"/>
      <c r="J2" s="2"/>
      <c r="K2" s="2"/>
      <c r="M2" s="3"/>
    </row>
    <row r="3" spans="2:14" ht="21" customHeight="1" x14ac:dyDescent="0.4">
      <c r="B3" s="1" t="s">
        <v>32</v>
      </c>
      <c r="C3" s="23">
        <v>1000000</v>
      </c>
      <c r="D3" s="4" t="s">
        <v>33</v>
      </c>
      <c r="F3" s="6"/>
      <c r="G3" s="5" t="s">
        <v>28</v>
      </c>
      <c r="H3" s="5" t="s">
        <v>29</v>
      </c>
      <c r="I3" s="30"/>
    </row>
    <row r="4" spans="2:14" ht="21" customHeight="1" x14ac:dyDescent="0.4">
      <c r="B4" s="1" t="s">
        <v>20</v>
      </c>
      <c r="C4" s="15" t="s">
        <v>22</v>
      </c>
      <c r="D4" s="4"/>
      <c r="E4" s="11"/>
      <c r="F4" s="19" t="s">
        <v>18</v>
      </c>
      <c r="G4" s="16">
        <v>5100000</v>
      </c>
      <c r="H4" s="29">
        <f>SUM(C8:N8)</f>
        <v>5100000</v>
      </c>
    </row>
    <row r="5" spans="2:14" ht="21" customHeight="1" x14ac:dyDescent="0.4">
      <c r="N5" s="20"/>
    </row>
    <row r="6" spans="2:14" ht="21" customHeight="1" x14ac:dyDescent="0.4">
      <c r="B6" s="1" t="s">
        <v>34</v>
      </c>
    </row>
    <row r="7" spans="2:14" ht="21" customHeight="1" x14ac:dyDescent="0.4">
      <c r="B7" s="18" t="s">
        <v>25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</row>
    <row r="8" spans="2:14" ht="21" customHeight="1" x14ac:dyDescent="0.4">
      <c r="B8" s="6" t="s">
        <v>9</v>
      </c>
      <c r="C8" s="7">
        <v>300000</v>
      </c>
      <c r="D8" s="7">
        <v>300000</v>
      </c>
      <c r="E8" s="7">
        <v>800000</v>
      </c>
      <c r="F8" s="7">
        <v>800000</v>
      </c>
      <c r="G8" s="7">
        <v>800000</v>
      </c>
      <c r="H8" s="7">
        <v>300000</v>
      </c>
      <c r="I8" s="7">
        <v>300000</v>
      </c>
      <c r="J8" s="7">
        <v>300000</v>
      </c>
      <c r="K8" s="7">
        <v>300000</v>
      </c>
      <c r="L8" s="7">
        <v>300000</v>
      </c>
      <c r="M8" s="7">
        <v>300000</v>
      </c>
      <c r="N8" s="7">
        <v>300000</v>
      </c>
    </row>
    <row r="9" spans="2:14" ht="21" customHeight="1" x14ac:dyDescent="0.4">
      <c r="B9" s="6" t="s">
        <v>10</v>
      </c>
      <c r="C9" s="7">
        <v>400000</v>
      </c>
      <c r="D9" s="7">
        <v>250000</v>
      </c>
      <c r="E9" s="7">
        <v>380000</v>
      </c>
      <c r="F9" s="7">
        <v>360000</v>
      </c>
      <c r="G9" s="7">
        <v>340000</v>
      </c>
      <c r="H9" s="7"/>
      <c r="I9" s="7"/>
      <c r="J9" s="7"/>
      <c r="K9" s="7"/>
      <c r="L9" s="7"/>
      <c r="M9" s="7"/>
      <c r="N9" s="7"/>
    </row>
    <row r="10" spans="2:14" ht="21" customHeight="1" x14ac:dyDescent="0.4">
      <c r="B10" s="10" t="s">
        <v>1</v>
      </c>
      <c r="C10" s="14">
        <f t="shared" ref="C10:N10" si="0">C9/C8</f>
        <v>1.3333333333333333</v>
      </c>
      <c r="D10" s="14">
        <f t="shared" si="0"/>
        <v>0.83333333333333337</v>
      </c>
      <c r="E10" s="14">
        <f t="shared" si="0"/>
        <v>0.47499999999999998</v>
      </c>
      <c r="F10" s="14">
        <f t="shared" si="0"/>
        <v>0.45</v>
      </c>
      <c r="G10" s="14">
        <f t="shared" si="0"/>
        <v>0.42499999999999999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</row>
    <row r="11" spans="2:14" ht="21" customHeight="1" x14ac:dyDescent="0.4">
      <c r="B11" s="6" t="s">
        <v>0</v>
      </c>
      <c r="C11" s="31" t="str">
        <f>IF(C10&gt;0.5,"－",IF(C10=0,"－","対象"))</f>
        <v>－</v>
      </c>
      <c r="D11" s="31" t="str">
        <f t="shared" ref="D11:N11" si="1">IF(D10&gt;0.5,"－",IF(D10=0,"－","対象"))</f>
        <v>－</v>
      </c>
      <c r="E11" s="31" t="str">
        <f>IF(E10&gt;0.5,"－",IF(E10=0,"－","対象"))</f>
        <v>対象</v>
      </c>
      <c r="F11" s="31" t="str">
        <f t="shared" si="1"/>
        <v>対象</v>
      </c>
      <c r="G11" s="31" t="str">
        <f t="shared" si="1"/>
        <v>対象</v>
      </c>
      <c r="H11" s="31" t="str">
        <f t="shared" si="1"/>
        <v>－</v>
      </c>
      <c r="I11" s="31" t="str">
        <f t="shared" si="1"/>
        <v>－</v>
      </c>
      <c r="J11" s="31" t="str">
        <f t="shared" si="1"/>
        <v>－</v>
      </c>
      <c r="K11" s="31" t="str">
        <f t="shared" si="1"/>
        <v>－</v>
      </c>
      <c r="L11" s="31" t="str">
        <f t="shared" si="1"/>
        <v>－</v>
      </c>
      <c r="M11" s="31" t="str">
        <f t="shared" si="1"/>
        <v>－</v>
      </c>
      <c r="N11" s="31" t="str">
        <f t="shared" si="1"/>
        <v>－</v>
      </c>
    </row>
    <row r="12" spans="2:14" ht="21" customHeight="1" x14ac:dyDescent="0.4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ht="21" customHeight="1" x14ac:dyDescent="0.4">
      <c r="B13" s="1" t="s">
        <v>19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21" customHeight="1" x14ac:dyDescent="0.4">
      <c r="B14" s="6" t="s">
        <v>15</v>
      </c>
      <c r="C14" s="5">
        <v>1</v>
      </c>
      <c r="D14" s="5">
        <v>2</v>
      </c>
      <c r="E14" s="5">
        <v>3</v>
      </c>
      <c r="F14" s="5">
        <v>4</v>
      </c>
      <c r="G14" s="5">
        <v>5</v>
      </c>
      <c r="H14" s="5">
        <v>6</v>
      </c>
      <c r="I14" s="5">
        <v>7</v>
      </c>
      <c r="J14" s="5">
        <v>8</v>
      </c>
      <c r="K14" s="5">
        <v>9</v>
      </c>
      <c r="L14" s="5">
        <v>10</v>
      </c>
      <c r="M14" s="5">
        <v>11</v>
      </c>
      <c r="N14" s="5">
        <v>12</v>
      </c>
    </row>
    <row r="15" spans="2:14" ht="21" customHeight="1" x14ac:dyDescent="0.4">
      <c r="B15" s="6" t="s">
        <v>17</v>
      </c>
      <c r="C15" s="12">
        <f t="shared" ref="C15:N15" si="2">$G$4</f>
        <v>5100000</v>
      </c>
      <c r="D15" s="12">
        <f t="shared" si="2"/>
        <v>5100000</v>
      </c>
      <c r="E15" s="12">
        <f t="shared" si="2"/>
        <v>5100000</v>
      </c>
      <c r="F15" s="12">
        <f t="shared" si="2"/>
        <v>5100000</v>
      </c>
      <c r="G15" s="12">
        <f t="shared" si="2"/>
        <v>5100000</v>
      </c>
      <c r="H15" s="12">
        <f t="shared" si="2"/>
        <v>5100000</v>
      </c>
      <c r="I15" s="12">
        <f t="shared" si="2"/>
        <v>5100000</v>
      </c>
      <c r="J15" s="12">
        <f t="shared" si="2"/>
        <v>5100000</v>
      </c>
      <c r="K15" s="12">
        <f t="shared" si="2"/>
        <v>5100000</v>
      </c>
      <c r="L15" s="12">
        <f t="shared" si="2"/>
        <v>5100000</v>
      </c>
      <c r="M15" s="12">
        <f t="shared" si="2"/>
        <v>5100000</v>
      </c>
      <c r="N15" s="12">
        <f t="shared" si="2"/>
        <v>5100000</v>
      </c>
    </row>
    <row r="16" spans="2:14" ht="21" customHeight="1" x14ac:dyDescent="0.4">
      <c r="B16" s="6" t="s">
        <v>5</v>
      </c>
      <c r="C16" s="13">
        <f>C9</f>
        <v>400000</v>
      </c>
      <c r="D16" s="13">
        <f t="shared" ref="D16:N16" si="3">D9</f>
        <v>250000</v>
      </c>
      <c r="E16" s="13">
        <f t="shared" si="3"/>
        <v>380000</v>
      </c>
      <c r="F16" s="13">
        <f t="shared" ref="F16" si="4">F9</f>
        <v>360000</v>
      </c>
      <c r="G16" s="13">
        <f t="shared" si="3"/>
        <v>340000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  <c r="N16" s="13">
        <f t="shared" si="3"/>
        <v>0</v>
      </c>
    </row>
    <row r="17" spans="2:14" ht="21" customHeight="1" x14ac:dyDescent="0.4">
      <c r="B17" s="6" t="s">
        <v>13</v>
      </c>
      <c r="C17" s="13">
        <f>C16*12</f>
        <v>4800000</v>
      </c>
      <c r="D17" s="13">
        <f t="shared" ref="D17:N17" si="5">D16*12</f>
        <v>3000000</v>
      </c>
      <c r="E17" s="13">
        <f t="shared" si="5"/>
        <v>4560000</v>
      </c>
      <c r="F17" s="13">
        <f t="shared" ref="F17" si="6">F16*12</f>
        <v>4320000</v>
      </c>
      <c r="G17" s="13">
        <f t="shared" si="5"/>
        <v>4080000</v>
      </c>
      <c r="H17" s="13">
        <f t="shared" si="5"/>
        <v>0</v>
      </c>
      <c r="I17" s="13">
        <f t="shared" si="5"/>
        <v>0</v>
      </c>
      <c r="J17" s="13">
        <f t="shared" si="5"/>
        <v>0</v>
      </c>
      <c r="K17" s="13">
        <f t="shared" si="5"/>
        <v>0</v>
      </c>
      <c r="L17" s="13">
        <f t="shared" si="5"/>
        <v>0</v>
      </c>
      <c r="M17" s="13">
        <f t="shared" si="5"/>
        <v>0</v>
      </c>
      <c r="N17" s="13">
        <f t="shared" si="5"/>
        <v>0</v>
      </c>
    </row>
    <row r="18" spans="2:14" ht="21" customHeight="1" thickBot="1" x14ac:dyDescent="0.45">
      <c r="B18" s="28" t="s">
        <v>11</v>
      </c>
      <c r="C18" s="37">
        <f>C15-C17</f>
        <v>300000</v>
      </c>
      <c r="D18" s="37">
        <f t="shared" ref="D18:N18" si="7">D15-D17</f>
        <v>2100000</v>
      </c>
      <c r="E18" s="37">
        <f t="shared" si="7"/>
        <v>540000</v>
      </c>
      <c r="F18" s="37">
        <f t="shared" ref="F18" si="8">F15-F17</f>
        <v>780000</v>
      </c>
      <c r="G18" s="37">
        <f t="shared" si="7"/>
        <v>1020000</v>
      </c>
      <c r="H18" s="37">
        <f t="shared" si="7"/>
        <v>5100000</v>
      </c>
      <c r="I18" s="37">
        <f t="shared" si="7"/>
        <v>5100000</v>
      </c>
      <c r="J18" s="37">
        <f t="shared" si="7"/>
        <v>5100000</v>
      </c>
      <c r="K18" s="37">
        <f t="shared" si="7"/>
        <v>5100000</v>
      </c>
      <c r="L18" s="37">
        <f t="shared" si="7"/>
        <v>5100000</v>
      </c>
      <c r="M18" s="37">
        <f t="shared" si="7"/>
        <v>5100000</v>
      </c>
      <c r="N18" s="37">
        <f t="shared" si="7"/>
        <v>5100000</v>
      </c>
    </row>
    <row r="19" spans="2:14" ht="21" customHeight="1" thickBot="1" x14ac:dyDescent="0.45">
      <c r="B19" s="38" t="s">
        <v>37</v>
      </c>
      <c r="C19" s="39" t="str">
        <f>IF(C11="－","－",IF(C18&lt;1000000,MAX(C18,0),1000000))</f>
        <v>－</v>
      </c>
      <c r="D19" s="39" t="str">
        <f t="shared" ref="D19:N19" si="9">IF(D11="－","－",IF(D18&lt;1000000,MAX(D18,0),1000000))</f>
        <v>－</v>
      </c>
      <c r="E19" s="39">
        <f t="shared" si="9"/>
        <v>540000</v>
      </c>
      <c r="F19" s="41">
        <f t="shared" si="9"/>
        <v>780000</v>
      </c>
      <c r="G19" s="39">
        <f t="shared" si="9"/>
        <v>1000000</v>
      </c>
      <c r="H19" s="39" t="str">
        <f t="shared" si="9"/>
        <v>－</v>
      </c>
      <c r="I19" s="41" t="str">
        <f t="shared" si="9"/>
        <v>－</v>
      </c>
      <c r="J19" s="39" t="str">
        <f t="shared" si="9"/>
        <v>－</v>
      </c>
      <c r="K19" s="39" t="str">
        <f t="shared" si="9"/>
        <v>－</v>
      </c>
      <c r="L19" s="39" t="str">
        <f t="shared" si="9"/>
        <v>－</v>
      </c>
      <c r="M19" s="39" t="str">
        <f t="shared" si="9"/>
        <v>－</v>
      </c>
      <c r="N19" s="40" t="str">
        <f t="shared" si="9"/>
        <v>－</v>
      </c>
    </row>
    <row r="20" spans="2:14" ht="21" customHeight="1" x14ac:dyDescent="0.4">
      <c r="B20" s="1" t="s">
        <v>2</v>
      </c>
    </row>
    <row r="21" spans="2:14" ht="21" customHeight="1" x14ac:dyDescent="0.4">
      <c r="B21" s="1" t="s">
        <v>4</v>
      </c>
      <c r="C21" s="9" t="s">
        <v>3</v>
      </c>
    </row>
    <row r="22" spans="2:14" ht="21" customHeight="1" x14ac:dyDescent="0.4">
      <c r="B22" s="1" t="s">
        <v>31</v>
      </c>
    </row>
  </sheetData>
  <sheetProtection algorithmName="SHA-512" hashValue="lmj/Tji6WTSm8AGaKtO1a1Jbpcl8IRezg8m4oEdDf2TmJjtBACxsXojMXbz9nVvA5oTwZv2GuY5BCbW7FCpfOw==" saltValue="3h50tHGMTpJdILRoD9smeA==" spinCount="100000" sheet="1" objects="1" scenarios="1"/>
  <phoneticPr fontId="2"/>
  <conditionalFormatting sqref="C11:N11">
    <cfRule type="cellIs" dxfId="0" priority="1" operator="equal">
      <formula>"対象"</formula>
    </cfRule>
  </conditionalFormatting>
  <hyperlinks>
    <hyperlink ref="C21" r:id="rId1" xr:uid="{FBC31B77-FA78-4F84-A745-4869BEA9D581}"/>
  </hyperlinks>
  <pageMargins left="0.31496062992125984" right="0.31496062992125984" top="0.94488188976377963" bottom="0.35433070866141736" header="0.31496062992125984" footer="0.31496062992125984"/>
  <pageSetup paperSize="9" scale="6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判定シート（法人用）</vt:lpstr>
      <vt:lpstr>判定シート（個人事業用）</vt:lpstr>
      <vt:lpstr>法人用サンプル</vt:lpstr>
      <vt:lpstr>個人事業用サンプル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ts11</dc:creator>
  <cp:lastModifiedBy>hiroshi mochizuki</cp:lastModifiedBy>
  <cp:lastPrinted>2020-05-01T00:54:46Z</cp:lastPrinted>
  <dcterms:created xsi:type="dcterms:W3CDTF">2020-04-22T03:45:18Z</dcterms:created>
  <dcterms:modified xsi:type="dcterms:W3CDTF">2020-05-11T05:27:23Z</dcterms:modified>
</cp:coreProperties>
</file>